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e\OneDrive\OL CONSULTING\Qimiq\Sauskurs\Oppskrifter\"/>
    </mc:Choice>
  </mc:AlternateContent>
  <xr:revisionPtr revIDLastSave="0" documentId="8_{BD874C51-7E79-4B8F-BA26-6505C84CD02A}" xr6:coauthVersionLast="46" xr6:coauthVersionMax="46" xr10:uidLastSave="{00000000-0000-0000-0000-000000000000}"/>
  <bookViews>
    <workbookView xWindow="-110" yWindow="-110" windowWidth="19420" windowHeight="10420" activeTab="1" xr2:uid="{322ABEEE-71B0-4B5A-944B-C4105298E51D}"/>
  </bookViews>
  <sheets>
    <sheet name="Oppskriftstabell" sheetId="10" r:id="rId1"/>
    <sheet name="Tomatsaus" sheetId="4" r:id="rId2"/>
    <sheet name="Hvitvinsaus" sheetId="11" r:id="rId3"/>
    <sheet name="Bechamelsaus" sheetId="12" r:id="rId4"/>
    <sheet name="Brun fløtesaus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1" l="1"/>
  <c r="J8" i="11"/>
  <c r="E4" i="10"/>
  <c r="G17" i="10" l="1"/>
  <c r="F17" i="10"/>
  <c r="E17" i="10"/>
  <c r="D17" i="10"/>
  <c r="D18" i="10"/>
  <c r="E18" i="10"/>
  <c r="F18" i="10"/>
  <c r="G18" i="10"/>
  <c r="K27" i="13"/>
  <c r="K30" i="13" s="1"/>
  <c r="K25" i="13"/>
  <c r="K28" i="13" s="1"/>
  <c r="E8" i="13"/>
  <c r="H20" i="13"/>
  <c r="H23" i="13" s="1"/>
  <c r="I23" i="13" s="1"/>
  <c r="J23" i="13" s="1"/>
  <c r="B20" i="13"/>
  <c r="B23" i="13" s="1"/>
  <c r="C23" i="13" s="1"/>
  <c r="D23" i="13" s="1"/>
  <c r="I17" i="13"/>
  <c r="C17" i="13"/>
  <c r="H12" i="13"/>
  <c r="B12" i="13"/>
  <c r="J10" i="13"/>
  <c r="J9" i="13"/>
  <c r="J8" i="13"/>
  <c r="E9" i="13"/>
  <c r="J7" i="13"/>
  <c r="E7" i="13"/>
  <c r="J6" i="13"/>
  <c r="E6" i="13"/>
  <c r="J5" i="13"/>
  <c r="E5" i="13"/>
  <c r="J4" i="13"/>
  <c r="E4" i="13"/>
  <c r="H11" i="12"/>
  <c r="H19" i="12"/>
  <c r="H22" i="12" s="1"/>
  <c r="I22" i="12" s="1"/>
  <c r="J22" i="12" s="1"/>
  <c r="B19" i="12"/>
  <c r="B22" i="12" s="1"/>
  <c r="C22" i="12" s="1"/>
  <c r="D22" i="12" s="1"/>
  <c r="E24" i="12" s="1"/>
  <c r="E27" i="12" s="1"/>
  <c r="I16" i="12"/>
  <c r="C16" i="12"/>
  <c r="B11" i="12"/>
  <c r="J9" i="12"/>
  <c r="J8" i="12"/>
  <c r="J7" i="12"/>
  <c r="E8" i="12"/>
  <c r="J6" i="12"/>
  <c r="E7" i="12"/>
  <c r="E6" i="12"/>
  <c r="J4" i="12"/>
  <c r="J5" i="12"/>
  <c r="E5" i="12"/>
  <c r="E4" i="12"/>
  <c r="H14" i="11"/>
  <c r="J12" i="11"/>
  <c r="H21" i="11"/>
  <c r="H24" i="11" s="1"/>
  <c r="I24" i="11" s="1"/>
  <c r="J24" i="11" s="1"/>
  <c r="B21" i="11"/>
  <c r="B24" i="11" s="1"/>
  <c r="C24" i="11" s="1"/>
  <c r="D24" i="11" s="1"/>
  <c r="I18" i="11"/>
  <c r="C18" i="11"/>
  <c r="B14" i="11"/>
  <c r="J11" i="11"/>
  <c r="J10" i="11"/>
  <c r="E9" i="11"/>
  <c r="J9" i="11"/>
  <c r="E8" i="11"/>
  <c r="J7" i="11"/>
  <c r="E7" i="11"/>
  <c r="J6" i="11"/>
  <c r="E6" i="11"/>
  <c r="J5" i="11"/>
  <c r="E5" i="11"/>
  <c r="J4" i="11"/>
  <c r="E4" i="11"/>
  <c r="J14" i="11" l="1"/>
  <c r="K27" i="11" s="1"/>
  <c r="J12" i="13"/>
  <c r="E25" i="13"/>
  <c r="E28" i="13" s="1"/>
  <c r="E12" i="13"/>
  <c r="E27" i="13" s="1"/>
  <c r="E30" i="13" s="1"/>
  <c r="J11" i="12"/>
  <c r="K26" i="12" s="1"/>
  <c r="E11" i="12"/>
  <c r="E26" i="12" s="1"/>
  <c r="E29" i="12" s="1"/>
  <c r="K24" i="12"/>
  <c r="K27" i="12" s="1"/>
  <c r="E26" i="11"/>
  <c r="E28" i="11" s="1"/>
  <c r="K26" i="11"/>
  <c r="K28" i="11" s="1"/>
  <c r="E27" i="11"/>
  <c r="J10" i="4"/>
  <c r="J9" i="4"/>
  <c r="J8" i="4"/>
  <c r="J7" i="4"/>
  <c r="J6" i="4"/>
  <c r="J5" i="4"/>
  <c r="J4" i="4"/>
  <c r="H12" i="4"/>
  <c r="B12" i="4"/>
  <c r="E4" i="4"/>
  <c r="E5" i="4"/>
  <c r="E6" i="4"/>
  <c r="E9" i="4"/>
  <c r="E8" i="4"/>
  <c r="E7" i="4"/>
  <c r="G38" i="10"/>
  <c r="F38" i="10"/>
  <c r="E38" i="10"/>
  <c r="D38" i="10"/>
  <c r="G37" i="10"/>
  <c r="F37" i="10"/>
  <c r="E37" i="10"/>
  <c r="D37" i="10"/>
  <c r="G36" i="10"/>
  <c r="F36" i="10"/>
  <c r="E36" i="10"/>
  <c r="D36" i="10"/>
  <c r="G35" i="10"/>
  <c r="F35" i="10"/>
  <c r="E35" i="10"/>
  <c r="D35" i="10"/>
  <c r="G29" i="10"/>
  <c r="F29" i="10"/>
  <c r="E29" i="10"/>
  <c r="D29" i="10"/>
  <c r="G28" i="10"/>
  <c r="F28" i="10"/>
  <c r="E28" i="10"/>
  <c r="D28" i="10"/>
  <c r="G27" i="10"/>
  <c r="F27" i="10"/>
  <c r="E27" i="10"/>
  <c r="D27" i="10"/>
  <c r="G26" i="10"/>
  <c r="F26" i="10"/>
  <c r="E26" i="10"/>
  <c r="D26" i="10"/>
  <c r="G25" i="10"/>
  <c r="F25" i="10"/>
  <c r="E25" i="10"/>
  <c r="D25" i="10"/>
  <c r="G24" i="10"/>
  <c r="F24" i="10"/>
  <c r="E24" i="10"/>
  <c r="D24" i="10"/>
  <c r="D3" i="10"/>
  <c r="G7" i="10"/>
  <c r="F7" i="10"/>
  <c r="E7" i="10"/>
  <c r="D7" i="10"/>
  <c r="G6" i="10"/>
  <c r="F6" i="10"/>
  <c r="E6" i="10"/>
  <c r="D6" i="10"/>
  <c r="E12" i="4" l="1"/>
  <c r="E27" i="4" s="1"/>
  <c r="K30" i="11"/>
  <c r="K29" i="12"/>
  <c r="E30" i="11"/>
  <c r="J12" i="4"/>
  <c r="K27" i="4" s="1"/>
  <c r="E14" i="10" l="1"/>
  <c r="G16" i="10" l="1"/>
  <c r="F16" i="10"/>
  <c r="E16" i="10"/>
  <c r="D16" i="10"/>
  <c r="G15" i="10"/>
  <c r="F15" i="10"/>
  <c r="E15" i="10"/>
  <c r="D15" i="10"/>
  <c r="G14" i="10"/>
  <c r="F14" i="10"/>
  <c r="D14" i="10"/>
  <c r="G13" i="10"/>
  <c r="F13" i="10"/>
  <c r="E13" i="10"/>
  <c r="D13" i="10"/>
  <c r="G5" i="10"/>
  <c r="G4" i="10"/>
  <c r="G3" i="10"/>
  <c r="F5" i="10"/>
  <c r="F4" i="10"/>
  <c r="F3" i="10"/>
  <c r="E5" i="10"/>
  <c r="E3" i="10"/>
  <c r="D5" i="10"/>
  <c r="D4" i="10"/>
  <c r="H20" i="4" l="1"/>
  <c r="H23" i="4" s="1"/>
  <c r="I23" i="4" s="1"/>
  <c r="J23" i="4" s="1"/>
  <c r="B20" i="4"/>
  <c r="B23" i="4" s="1"/>
  <c r="C23" i="4" s="1"/>
  <c r="D23" i="4" s="1"/>
  <c r="I17" i="4"/>
  <c r="C17" i="4"/>
  <c r="E25" i="4" s="1"/>
  <c r="E28" i="4" s="1"/>
  <c r="K25" i="4" l="1"/>
  <c r="K28" i="4" s="1"/>
  <c r="K30" i="4" s="1"/>
  <c r="E30" i="4"/>
</calcChain>
</file>

<file path=xl/sharedStrings.xml><?xml version="1.0" encoding="utf-8"?>
<sst xmlns="http://schemas.openxmlformats.org/spreadsheetml/2006/main" count="278" uniqueCount="71">
  <si>
    <t>kg. Pris</t>
  </si>
  <si>
    <t>Total</t>
  </si>
  <si>
    <t>Melk</t>
  </si>
  <si>
    <t>Mengde i gram</t>
  </si>
  <si>
    <t>Råvare</t>
  </si>
  <si>
    <t xml:space="preserve">Kremfløte </t>
  </si>
  <si>
    <t>Arbeidstid</t>
  </si>
  <si>
    <t>Arb.kost</t>
  </si>
  <si>
    <t>Sekunder</t>
  </si>
  <si>
    <t>Minutter</t>
  </si>
  <si>
    <t>Tilbredningstid</t>
  </si>
  <si>
    <t>Inkl. Sosiale kostnader (*1,4)</t>
  </si>
  <si>
    <t>Total råvare kostnad</t>
  </si>
  <si>
    <t>Råvarekostnad pr. porsj.</t>
  </si>
  <si>
    <t>Kokkelønn Pr. mnd. (161 timer)</t>
  </si>
  <si>
    <t>Pr. time</t>
  </si>
  <si>
    <t>Pr. min.</t>
  </si>
  <si>
    <t>Pr. sek</t>
  </si>
  <si>
    <t>Arbeidskost pr. porsj.</t>
  </si>
  <si>
    <t>Total arbeidskost</t>
  </si>
  <si>
    <t>Totalkostnad pr. posj.</t>
  </si>
  <si>
    <t>Sukker</t>
  </si>
  <si>
    <t>Sitronsaft</t>
  </si>
  <si>
    <t>Total råvarekost pr. porsj</t>
  </si>
  <si>
    <t>OPPSKRIFTS TABELL</t>
  </si>
  <si>
    <t>Antall porsj:</t>
  </si>
  <si>
    <t>KG.</t>
  </si>
  <si>
    <t>LITER</t>
  </si>
  <si>
    <t>Salt</t>
  </si>
  <si>
    <t>Anbefalt porsjonsstørrelse</t>
  </si>
  <si>
    <t>Gram</t>
  </si>
  <si>
    <t>gram</t>
  </si>
  <si>
    <t>Hvetemel</t>
  </si>
  <si>
    <t>Sukkerkulør</t>
  </si>
  <si>
    <t>Qimiq Saus Base</t>
  </si>
  <si>
    <t>Valgfri kraft</t>
  </si>
  <si>
    <t>Pepper, malt</t>
  </si>
  <si>
    <t>Tomatpurè</t>
  </si>
  <si>
    <t>Basilikum, tørket</t>
  </si>
  <si>
    <t>(1 dl.)</t>
  </si>
  <si>
    <t>Tomatfløte saus</t>
  </si>
  <si>
    <t>Kaldmixet hvitvinsaus</t>
  </si>
  <si>
    <t>Hvitvin</t>
  </si>
  <si>
    <t>Fiskekraft</t>
  </si>
  <si>
    <t>Hvitløks pulver</t>
  </si>
  <si>
    <t>Hvit malt pepper</t>
  </si>
  <si>
    <t>Kaldmixet bechamel</t>
  </si>
  <si>
    <t>Muskat</t>
  </si>
  <si>
    <t>Kaldmixet Tomat fløtesaus (1 ltr.)</t>
  </si>
  <si>
    <t xml:space="preserve">Tomat fløtesaus (Tradisjonell fra Tine) </t>
  </si>
  <si>
    <t>Meierismør</t>
  </si>
  <si>
    <t>Buljong</t>
  </si>
  <si>
    <t>Kaldmixet Hvitvinsaus (1 ltr.)</t>
  </si>
  <si>
    <t>Valgfrikraft</t>
  </si>
  <si>
    <t>Hvitløk</t>
  </si>
  <si>
    <t>Malt pepper</t>
  </si>
  <si>
    <t>Sjarlottløk</t>
  </si>
  <si>
    <t>Dill</t>
  </si>
  <si>
    <t>Smør</t>
  </si>
  <si>
    <t>Kremfløte</t>
  </si>
  <si>
    <t>Worchestersaus</t>
  </si>
  <si>
    <t>Sitron</t>
  </si>
  <si>
    <t xml:space="preserve">Hvitvinsaus (Tradisjonell fra melk.no) </t>
  </si>
  <si>
    <t>Kaldmixet bechamelsaus (1 ltr.)</t>
  </si>
  <si>
    <t xml:space="preserve">Bechamelsaus (Tradisjonell ) </t>
  </si>
  <si>
    <t>Pepper</t>
  </si>
  <si>
    <t>Muskatnøtt</t>
  </si>
  <si>
    <t>Kaldmixet Brun fløtesaus (1 ltr.)</t>
  </si>
  <si>
    <t>Brun fløte grunn saus</t>
  </si>
  <si>
    <t>Qimiq Cream Base</t>
  </si>
  <si>
    <t>Fiskkraft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</si>
</sst>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kr&quot;\ * #,##0.00_-;\-&quot;kr&quot;\ * #,##0.00_-;_-&quot;kr&quot;\ * &quot;-&quot;??_-;_-@_-"/>
    <numFmt numFmtId="164" formatCode="0.0"/>
    <numFmt numFmtId="165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indexed="8"/>
      <name val="Verdana"/>
      <family val="2"/>
    </font>
    <font>
      <sz val="8"/>
      <color rgb="FF4E5566"/>
      <name val="Arial"/>
      <family val="2"/>
    </font>
    <font>
      <b/>
      <sz val="8"/>
      <color rgb="FF272B3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165" fontId="4" fillId="0" borderId="0" applyFont="0" applyFill="0" applyBorder="0" applyAlignment="0" applyProtection="0"/>
  </cellStyleXfs>
  <cellXfs count="188">
    <xf numFmtId="0" fontId="0" fillId="0" borderId="0" xfId="0"/>
    <xf numFmtId="0" fontId="3" fillId="0" borderId="12" xfId="0" applyFont="1" applyBorder="1" applyAlignment="1">
      <alignment horizontal="center"/>
    </xf>
    <xf numFmtId="0" fontId="0" fillId="4" borderId="0" xfId="0" applyFill="1"/>
    <xf numFmtId="0" fontId="0" fillId="4" borderId="24" xfId="0" applyFill="1" applyBorder="1"/>
    <xf numFmtId="0" fontId="0" fillId="4" borderId="0" xfId="0" applyFill="1" applyBorder="1"/>
    <xf numFmtId="44" fontId="0" fillId="4" borderId="0" xfId="1" applyFont="1" applyFill="1" applyBorder="1"/>
    <xf numFmtId="0" fontId="2" fillId="4" borderId="0" xfId="0" applyFont="1" applyFill="1" applyAlignment="1">
      <alignment horizontal="center"/>
    </xf>
    <xf numFmtId="44" fontId="2" fillId="0" borderId="5" xfId="1" applyFont="1" applyBorder="1"/>
    <xf numFmtId="44" fontId="2" fillId="0" borderId="1" xfId="1" applyFont="1" applyBorder="1"/>
    <xf numFmtId="44" fontId="2" fillId="0" borderId="4" xfId="1" applyFont="1" applyBorder="1"/>
    <xf numFmtId="0" fontId="2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44" fontId="0" fillId="5" borderId="31" xfId="1" applyFont="1" applyFill="1" applyBorder="1"/>
    <xf numFmtId="44" fontId="0" fillId="5" borderId="31" xfId="0" applyNumberFormat="1" applyFill="1" applyBorder="1"/>
    <xf numFmtId="0" fontId="0" fillId="5" borderId="31" xfId="0" applyFill="1" applyBorder="1"/>
    <xf numFmtId="44" fontId="2" fillId="5" borderId="31" xfId="1" applyFont="1" applyFill="1" applyBorder="1"/>
    <xf numFmtId="0" fontId="2" fillId="0" borderId="17" xfId="0" applyFont="1" applyBorder="1"/>
    <xf numFmtId="44" fontId="2" fillId="0" borderId="16" xfId="1" applyFont="1" applyBorder="1"/>
    <xf numFmtId="1" fontId="0" fillId="4" borderId="0" xfId="0" applyNumberFormat="1" applyFill="1" applyAlignment="1">
      <alignment horizontal="center"/>
    </xf>
    <xf numFmtId="44" fontId="2" fillId="7" borderId="1" xfId="1" applyFont="1" applyFill="1" applyBorder="1" applyAlignment="1">
      <alignment horizontal="center" vertical="center" wrapText="1"/>
    </xf>
    <xf numFmtId="44" fontId="2" fillId="7" borderId="4" xfId="1" applyFont="1" applyFill="1" applyBorder="1" applyAlignment="1">
      <alignment horizontal="center" wrapText="1"/>
    </xf>
    <xf numFmtId="44" fontId="2" fillId="7" borderId="1" xfId="1" applyFont="1" applyFill="1" applyBorder="1" applyAlignment="1">
      <alignment horizontal="center" wrapText="1"/>
    </xf>
    <xf numFmtId="44" fontId="2" fillId="8" borderId="1" xfId="0" applyNumberFormat="1" applyFont="1" applyFill="1" applyBorder="1"/>
    <xf numFmtId="44" fontId="2" fillId="9" borderId="29" xfId="1" applyFont="1" applyFill="1" applyBorder="1"/>
    <xf numFmtId="44" fontId="2" fillId="9" borderId="11" xfId="1" applyFont="1" applyFill="1" applyBorder="1"/>
    <xf numFmtId="44" fontId="2" fillId="10" borderId="1" xfId="1" applyFont="1" applyFill="1" applyBorder="1"/>
    <xf numFmtId="0" fontId="2" fillId="0" borderId="1" xfId="0" applyFont="1" applyBorder="1"/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0" borderId="4" xfId="0" applyFont="1" applyBorder="1"/>
    <xf numFmtId="0" fontId="2" fillId="7" borderId="1" xfId="0" applyFont="1" applyFill="1" applyBorder="1" applyAlignment="1">
      <alignment horizontal="center"/>
    </xf>
    <xf numFmtId="44" fontId="2" fillId="3" borderId="2" xfId="0" applyNumberFormat="1" applyFont="1" applyFill="1" applyBorder="1"/>
    <xf numFmtId="44" fontId="2" fillId="3" borderId="1" xfId="1" applyFont="1" applyFill="1" applyBorder="1"/>
    <xf numFmtId="44" fontId="2" fillId="3" borderId="2" xfId="1" applyFont="1" applyFill="1" applyBorder="1"/>
    <xf numFmtId="44" fontId="2" fillId="6" borderId="1" xfId="1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44" fontId="2" fillId="4" borderId="0" xfId="1" applyFont="1" applyFill="1" applyBorder="1"/>
    <xf numFmtId="0" fontId="2" fillId="3" borderId="3" xfId="0" applyFont="1" applyFill="1" applyBorder="1" applyAlignment="1"/>
    <xf numFmtId="0" fontId="3" fillId="4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4" fontId="0" fillId="5" borderId="32" xfId="1" applyFont="1" applyFill="1" applyBorder="1"/>
    <xf numFmtId="0" fontId="2" fillId="4" borderId="5" xfId="0" applyFont="1" applyFill="1" applyBorder="1" applyAlignment="1">
      <alignment horizontal="center"/>
    </xf>
    <xf numFmtId="44" fontId="2" fillId="4" borderId="5" xfId="1" applyFont="1" applyFill="1" applyBorder="1"/>
    <xf numFmtId="44" fontId="2" fillId="0" borderId="5" xfId="1" applyFont="1" applyBorder="1" applyAlignment="1">
      <alignment horizontal="center"/>
    </xf>
    <xf numFmtId="44" fontId="2" fillId="4" borderId="5" xfId="1" applyFont="1" applyFill="1" applyBorder="1" applyAlignment="1">
      <alignment horizontal="center"/>
    </xf>
    <xf numFmtId="0" fontId="2" fillId="0" borderId="30" xfId="0" applyFont="1" applyBorder="1"/>
    <xf numFmtId="0" fontId="2" fillId="4" borderId="30" xfId="0" applyFont="1" applyFill="1" applyBorder="1"/>
    <xf numFmtId="0" fontId="2" fillId="5" borderId="25" xfId="0" applyFont="1" applyFill="1" applyBorder="1" applyAlignment="1">
      <alignment horizontal="center"/>
    </xf>
    <xf numFmtId="0" fontId="0" fillId="5" borderId="27" xfId="0" applyFill="1" applyBorder="1"/>
    <xf numFmtId="44" fontId="2" fillId="4" borderId="4" xfId="1" applyFont="1" applyFill="1" applyBorder="1"/>
    <xf numFmtId="44" fontId="2" fillId="5" borderId="32" xfId="1" applyFont="1" applyFill="1" applyBorder="1"/>
    <xf numFmtId="0" fontId="2" fillId="3" borderId="4" xfId="0" applyFont="1" applyFill="1" applyBorder="1" applyAlignment="1"/>
    <xf numFmtId="0" fontId="2" fillId="3" borderId="22" xfId="0" applyFont="1" applyFill="1" applyBorder="1" applyAlignment="1"/>
    <xf numFmtId="0" fontId="2" fillId="3" borderId="24" xfId="0" applyFont="1" applyFill="1" applyBorder="1" applyAlignment="1"/>
    <xf numFmtId="1" fontId="2" fillId="4" borderId="0" xfId="1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11" borderId="35" xfId="0" applyFont="1" applyFill="1" applyBorder="1" applyAlignment="1">
      <alignment horizontal="center" wrapText="1"/>
    </xf>
    <xf numFmtId="0" fontId="2" fillId="11" borderId="13" xfId="0" applyFont="1" applyFill="1" applyBorder="1" applyAlignment="1">
      <alignment horizontal="center"/>
    </xf>
    <xf numFmtId="0" fontId="2" fillId="11" borderId="33" xfId="0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9" borderId="5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64" fontId="2" fillId="4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0" fontId="2" fillId="12" borderId="2" xfId="0" applyFont="1" applyFill="1" applyBorder="1"/>
    <xf numFmtId="0" fontId="2" fillId="12" borderId="4" xfId="0" applyFont="1" applyFill="1" applyBorder="1"/>
    <xf numFmtId="1" fontId="2" fillId="11" borderId="2" xfId="0" applyNumberFormat="1" applyFont="1" applyFill="1" applyBorder="1" applyAlignment="1">
      <alignment horizontal="center"/>
    </xf>
    <xf numFmtId="0" fontId="2" fillId="11" borderId="4" xfId="0" applyFont="1" applyFill="1" applyBorder="1"/>
    <xf numFmtId="164" fontId="2" fillId="11" borderId="4" xfId="0" applyNumberFormat="1" applyFont="1" applyFill="1" applyBorder="1" applyAlignment="1">
      <alignment horizontal="center"/>
    </xf>
    <xf numFmtId="2" fontId="2" fillId="4" borderId="0" xfId="1" applyNumberFormat="1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2" fillId="4" borderId="24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7" borderId="5" xfId="0" applyFont="1" applyFill="1" applyBorder="1" applyAlignment="1">
      <alignment horizontal="center" vertical="center"/>
    </xf>
    <xf numFmtId="164" fontId="2" fillId="9" borderId="5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7" borderId="15" xfId="0" applyFont="1" applyFill="1" applyBorder="1" applyAlignment="1">
      <alignment horizontal="center" vertical="center"/>
    </xf>
    <xf numFmtId="164" fontId="2" fillId="9" borderId="15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" fontId="2" fillId="11" borderId="3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0" borderId="32" xfId="0" applyFont="1" applyBorder="1"/>
    <xf numFmtId="2" fontId="2" fillId="0" borderId="5" xfId="0" applyNumberFormat="1" applyFont="1" applyBorder="1" applyAlignment="1">
      <alignment horizontal="center" vertical="center"/>
    </xf>
    <xf numFmtId="0" fontId="2" fillId="4" borderId="22" xfId="0" applyFont="1" applyFill="1" applyBorder="1"/>
    <xf numFmtId="0" fontId="2" fillId="4" borderId="24" xfId="0" applyFont="1" applyFill="1" applyBorder="1"/>
    <xf numFmtId="0" fontId="2" fillId="4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4" fontId="2" fillId="0" borderId="5" xfId="1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5" xfId="0" applyFont="1" applyBorder="1"/>
    <xf numFmtId="44" fontId="2" fillId="0" borderId="0" xfId="1" applyFont="1" applyBorder="1"/>
    <xf numFmtId="2" fontId="2" fillId="0" borderId="15" xfId="0" applyNumberFormat="1" applyFont="1" applyBorder="1" applyAlignment="1">
      <alignment horizontal="center" vertical="center"/>
    </xf>
    <xf numFmtId="44" fontId="2" fillId="0" borderId="15" xfId="1" applyFont="1" applyBorder="1"/>
    <xf numFmtId="44" fontId="2" fillId="4" borderId="20" xfId="1" applyFont="1" applyFill="1" applyBorder="1"/>
    <xf numFmtId="44" fontId="2" fillId="0" borderId="11" xfId="1" applyFont="1" applyBorder="1"/>
    <xf numFmtId="0" fontId="2" fillId="0" borderId="15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18" xfId="1" applyFont="1" applyBorder="1"/>
    <xf numFmtId="44" fontId="2" fillId="4" borderId="18" xfId="1" applyFont="1" applyFill="1" applyBorder="1"/>
    <xf numFmtId="2" fontId="2" fillId="0" borderId="20" xfId="0" applyNumberFormat="1" applyFont="1" applyBorder="1" applyAlignment="1">
      <alignment horizontal="center" vertical="center"/>
    </xf>
    <xf numFmtId="44" fontId="2" fillId="0" borderId="20" xfId="1" applyFont="1" applyBorder="1" applyAlignment="1">
      <alignment vertical="center"/>
    </xf>
    <xf numFmtId="44" fontId="2" fillId="4" borderId="21" xfId="1" applyFont="1" applyFill="1" applyBorder="1"/>
    <xf numFmtId="0" fontId="2" fillId="0" borderId="34" xfId="0" applyFont="1" applyBorder="1"/>
    <xf numFmtId="44" fontId="2" fillId="5" borderId="27" xfId="1" applyFont="1" applyFill="1" applyBorder="1"/>
    <xf numFmtId="44" fontId="2" fillId="4" borderId="0" xfId="0" applyNumberFormat="1" applyFont="1" applyFill="1" applyBorder="1"/>
    <xf numFmtId="0" fontId="0" fillId="0" borderId="0" xfId="0" applyBorder="1"/>
    <xf numFmtId="0" fontId="2" fillId="0" borderId="36" xfId="0" applyFont="1" applyBorder="1"/>
    <xf numFmtId="0" fontId="2" fillId="0" borderId="5" xfId="0" applyFont="1" applyBorder="1" applyAlignment="1">
      <alignment vertical="center"/>
    </xf>
    <xf numFmtId="44" fontId="0" fillId="5" borderId="0" xfId="1" applyFont="1" applyFill="1" applyBorder="1"/>
    <xf numFmtId="1" fontId="2" fillId="0" borderId="5" xfId="0" applyNumberFormat="1" applyFont="1" applyBorder="1" applyAlignment="1">
      <alignment horizontal="center" vertical="center"/>
    </xf>
    <xf numFmtId="1" fontId="2" fillId="9" borderId="5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11" borderId="35" xfId="0" applyNumberFormat="1" applyFont="1" applyFill="1" applyBorder="1" applyAlignment="1">
      <alignment horizontal="center" wrapText="1"/>
    </xf>
    <xf numFmtId="1" fontId="2" fillId="4" borderId="5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/>
    </xf>
    <xf numFmtId="0" fontId="2" fillId="4" borderId="32" xfId="0" applyFont="1" applyFill="1" applyBorder="1"/>
    <xf numFmtId="44" fontId="2" fillId="0" borderId="37" xfId="1" applyFont="1" applyBorder="1"/>
    <xf numFmtId="44" fontId="2" fillId="0" borderId="29" xfId="1" applyFont="1" applyBorder="1"/>
    <xf numFmtId="44" fontId="2" fillId="6" borderId="2" xfId="1" applyFont="1" applyFill="1" applyBorder="1"/>
    <xf numFmtId="44" fontId="2" fillId="8" borderId="2" xfId="0" applyNumberFormat="1" applyFont="1" applyFill="1" applyBorder="1"/>
    <xf numFmtId="0" fontId="2" fillId="0" borderId="38" xfId="0" applyFont="1" applyBorder="1"/>
    <xf numFmtId="0" fontId="2" fillId="7" borderId="39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10" borderId="2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4" xfId="0" applyFont="1" applyFill="1" applyBorder="1" applyAlignment="1">
      <alignment horizontal="left"/>
    </xf>
    <xf numFmtId="0" fontId="2" fillId="9" borderId="9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/>
    </xf>
    <xf numFmtId="0" fontId="2" fillId="9" borderId="26" xfId="0" applyFont="1" applyFill="1" applyBorder="1" applyAlignment="1">
      <alignment horizontal="left"/>
    </xf>
    <xf numFmtId="0" fontId="2" fillId="8" borderId="9" xfId="0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0" fontId="2" fillId="8" borderId="29" xfId="0" applyFont="1" applyFill="1" applyBorder="1" applyAlignment="1">
      <alignment horizontal="left"/>
    </xf>
    <xf numFmtId="0" fontId="2" fillId="8" borderId="26" xfId="0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2" fontId="2" fillId="0" borderId="5" xfId="0" applyNumberFormat="1" applyFont="1" applyBorder="1" applyAlignment="1">
      <alignment horizontal="center" vertical="center"/>
    </xf>
    <xf numFmtId="0" fontId="2" fillId="7" borderId="2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2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7" borderId="5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0" fontId="2" fillId="0" borderId="19" xfId="0" applyFont="1" applyBorder="1"/>
    <xf numFmtId="2" fontId="2" fillId="0" borderId="20" xfId="0" applyNumberFormat="1" applyFont="1" applyBorder="1" applyAlignment="1">
      <alignment horizontal="center" vertical="center"/>
    </xf>
    <xf numFmtId="44" fontId="2" fillId="0" borderId="41" xfId="1" applyFont="1" applyBorder="1"/>
    <xf numFmtId="44" fontId="2" fillId="0" borderId="42" xfId="1" applyFont="1" applyBorder="1"/>
  </cellXfs>
  <cellStyles count="4">
    <cellStyle name="Normal" xfId="0" builtinId="0"/>
    <cellStyle name="Normal 2" xfId="2" xr:uid="{778D4288-4CF1-4B6A-B138-EB08BDE63429}"/>
    <cellStyle name="Valuta" xfId="1" builtinId="4"/>
    <cellStyle name="Valuta 2" xfId="3" xr:uid="{032BE3AC-AF59-4756-A39F-70441E2989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6D5A-6F40-470A-9736-5DB867C26E9D}">
  <dimension ref="A1:Q41"/>
  <sheetViews>
    <sheetView topLeftCell="A22" workbookViewId="0">
      <selection sqref="A1:G9"/>
    </sheetView>
  </sheetViews>
  <sheetFormatPr baseColWidth="10" defaultRowHeight="14.5" x14ac:dyDescent="0.35"/>
  <cols>
    <col min="1" max="1" width="19.54296875" customWidth="1"/>
    <col min="2" max="2" width="7.26953125" customWidth="1"/>
    <col min="3" max="3" width="7.90625" customWidth="1"/>
    <col min="4" max="4" width="7.54296875" customWidth="1"/>
    <col min="5" max="5" width="6.7265625" customWidth="1"/>
    <col min="6" max="6" width="6.81640625" customWidth="1"/>
    <col min="7" max="7" width="8" customWidth="1"/>
    <col min="10" max="10" width="41.36328125" customWidth="1"/>
    <col min="11" max="11" width="19.54296875" customWidth="1"/>
  </cols>
  <sheetData>
    <row r="1" spans="1:8" ht="15" thickBot="1" x14ac:dyDescent="0.4">
      <c r="A1" s="148" t="s">
        <v>40</v>
      </c>
      <c r="B1" s="150"/>
      <c r="C1" s="148" t="s">
        <v>24</v>
      </c>
      <c r="D1" s="149"/>
      <c r="E1" s="149"/>
      <c r="F1" s="149"/>
      <c r="G1" s="150"/>
      <c r="H1" s="2"/>
    </row>
    <row r="2" spans="1:8" ht="15" thickBot="1" x14ac:dyDescent="0.4">
      <c r="A2" s="151" t="s">
        <v>25</v>
      </c>
      <c r="B2" s="152"/>
      <c r="C2" s="137">
        <v>10</v>
      </c>
      <c r="D2" s="63">
        <v>100</v>
      </c>
      <c r="E2" s="63">
        <v>300</v>
      </c>
      <c r="F2" s="63">
        <v>600</v>
      </c>
      <c r="G2" s="64">
        <v>1000</v>
      </c>
      <c r="H2" s="2"/>
    </row>
    <row r="3" spans="1:8" ht="21" customHeight="1" x14ac:dyDescent="0.35">
      <c r="A3" s="93" t="s">
        <v>69</v>
      </c>
      <c r="B3" s="94" t="s">
        <v>26</v>
      </c>
      <c r="C3" s="115">
        <v>0.48</v>
      </c>
      <c r="D3" s="95">
        <f>+C3/10*D2</f>
        <v>4.8</v>
      </c>
      <c r="E3" s="96">
        <f>+C3/10*E2</f>
        <v>14.4</v>
      </c>
      <c r="F3" s="95">
        <f>+C3/10*F2</f>
        <v>28.8</v>
      </c>
      <c r="G3" s="97">
        <f>+C3/10*G2</f>
        <v>48</v>
      </c>
      <c r="H3" s="2"/>
    </row>
    <row r="4" spans="1:8" ht="26" customHeight="1" x14ac:dyDescent="0.35">
      <c r="A4" s="88" t="s">
        <v>35</v>
      </c>
      <c r="B4" s="89" t="s">
        <v>27</v>
      </c>
      <c r="C4" s="110">
        <v>0.37</v>
      </c>
      <c r="D4" s="90">
        <f>+C4/C2*D2</f>
        <v>3.6999999999999997</v>
      </c>
      <c r="E4" s="91">
        <f>+C4/10*E2</f>
        <v>11.1</v>
      </c>
      <c r="F4" s="90">
        <f>+C4/10*F2</f>
        <v>22.2</v>
      </c>
      <c r="G4" s="92">
        <f>+C4/10*G2</f>
        <v>37</v>
      </c>
      <c r="H4" s="2"/>
    </row>
    <row r="5" spans="1:8" x14ac:dyDescent="0.35">
      <c r="A5" s="19" t="s">
        <v>21</v>
      </c>
      <c r="B5" s="69" t="s">
        <v>30</v>
      </c>
      <c r="C5" s="133">
        <v>10</v>
      </c>
      <c r="D5" s="134">
        <f>+C5/10*D2</f>
        <v>100</v>
      </c>
      <c r="E5" s="135">
        <f>+C5/10*E2</f>
        <v>300</v>
      </c>
      <c r="F5" s="134">
        <f>+C5/10*F2</f>
        <v>600</v>
      </c>
      <c r="G5" s="136">
        <f>+C5/10*G2</f>
        <v>1000</v>
      </c>
      <c r="H5" s="2"/>
    </row>
    <row r="6" spans="1:8" x14ac:dyDescent="0.35">
      <c r="A6" s="19" t="s">
        <v>36</v>
      </c>
      <c r="B6" s="69" t="s">
        <v>30</v>
      </c>
      <c r="C6" s="133">
        <v>1</v>
      </c>
      <c r="D6" s="134">
        <f>+C6/10*D2</f>
        <v>10</v>
      </c>
      <c r="E6" s="135">
        <f>+C6/10*E2</f>
        <v>30</v>
      </c>
      <c r="F6" s="134">
        <f>+C6/10*F2</f>
        <v>60</v>
      </c>
      <c r="G6" s="136">
        <f>+C6/10*G2</f>
        <v>100</v>
      </c>
      <c r="H6" s="2"/>
    </row>
    <row r="7" spans="1:8" x14ac:dyDescent="0.35">
      <c r="A7" s="19" t="s">
        <v>37</v>
      </c>
      <c r="B7" s="69" t="s">
        <v>26</v>
      </c>
      <c r="C7" s="110">
        <v>0.125</v>
      </c>
      <c r="D7" s="67">
        <f>+C7/10*D2</f>
        <v>1.25</v>
      </c>
      <c r="E7" s="61">
        <f>+C7/10*E2</f>
        <v>3.75</v>
      </c>
      <c r="F7" s="67">
        <f>+C7/10*F2</f>
        <v>7.5</v>
      </c>
      <c r="G7" s="66">
        <f>+C7/10*G2</f>
        <v>12.5</v>
      </c>
      <c r="H7" s="2"/>
    </row>
    <row r="8" spans="1:8" ht="15" thickBot="1" x14ac:dyDescent="0.4">
      <c r="A8" s="40"/>
      <c r="B8" s="81"/>
      <c r="C8" s="72"/>
      <c r="D8" s="85"/>
      <c r="E8" s="71"/>
      <c r="F8" s="71"/>
      <c r="G8" s="71"/>
      <c r="H8" s="2"/>
    </row>
    <row r="9" spans="1:8" ht="15" thickBot="1" x14ac:dyDescent="0.4">
      <c r="A9" s="73" t="s">
        <v>29</v>
      </c>
      <c r="B9" s="74"/>
      <c r="C9" s="75">
        <v>100</v>
      </c>
      <c r="D9" s="76" t="s">
        <v>31</v>
      </c>
      <c r="E9" s="98" t="s">
        <v>39</v>
      </c>
      <c r="F9" s="2"/>
      <c r="G9" s="2"/>
      <c r="H9" s="2"/>
    </row>
    <row r="10" spans="1:8" ht="15" thickBot="1" x14ac:dyDescent="0.4">
      <c r="A10" s="2"/>
      <c r="B10" s="2"/>
      <c r="C10" s="21"/>
      <c r="D10" s="2"/>
      <c r="E10" s="2"/>
      <c r="F10" s="2"/>
      <c r="G10" s="2"/>
      <c r="H10" s="2"/>
    </row>
    <row r="11" spans="1:8" ht="15" thickBot="1" x14ac:dyDescent="0.4">
      <c r="A11" s="148" t="s">
        <v>68</v>
      </c>
      <c r="B11" s="150"/>
      <c r="C11" s="148" t="s">
        <v>24</v>
      </c>
      <c r="D11" s="149"/>
      <c r="E11" s="149"/>
      <c r="F11" s="149"/>
      <c r="G11" s="150"/>
      <c r="H11" s="2"/>
    </row>
    <row r="12" spans="1:8" x14ac:dyDescent="0.35">
      <c r="A12" s="151" t="s">
        <v>25</v>
      </c>
      <c r="B12" s="152"/>
      <c r="C12" s="62">
        <v>10</v>
      </c>
      <c r="D12" s="63">
        <v>100</v>
      </c>
      <c r="E12" s="63">
        <v>300</v>
      </c>
      <c r="F12" s="63">
        <v>600</v>
      </c>
      <c r="G12" s="64">
        <v>1000</v>
      </c>
      <c r="H12" s="2"/>
    </row>
    <row r="13" spans="1:8" ht="23.5" customHeight="1" x14ac:dyDescent="0.35">
      <c r="A13" s="131" t="s">
        <v>69</v>
      </c>
      <c r="B13" s="89" t="s">
        <v>26</v>
      </c>
      <c r="C13" s="104">
        <v>0.55300000000000005</v>
      </c>
      <c r="D13" s="90">
        <f>+C13/10*D12</f>
        <v>5.53</v>
      </c>
      <c r="E13" s="91">
        <f>+C13/10*E12</f>
        <v>16.59</v>
      </c>
      <c r="F13" s="90">
        <f>+C13/10*F12</f>
        <v>33.18</v>
      </c>
      <c r="G13" s="91">
        <f>+C13/10*G12</f>
        <v>55.300000000000004</v>
      </c>
      <c r="H13" s="2"/>
    </row>
    <row r="14" spans="1:8" ht="19" customHeight="1" x14ac:dyDescent="0.35">
      <c r="A14" s="131" t="s">
        <v>35</v>
      </c>
      <c r="B14" s="89" t="s">
        <v>27</v>
      </c>
      <c r="C14" s="104">
        <v>0.42599999999999999</v>
      </c>
      <c r="D14" s="90">
        <f>+C14/C12*D12</f>
        <v>4.26</v>
      </c>
      <c r="E14" s="91">
        <f>+C14/10*E12</f>
        <v>12.78</v>
      </c>
      <c r="F14" s="90">
        <f>+C14/10*F12</f>
        <v>25.56</v>
      </c>
      <c r="G14" s="91">
        <f>+C14/10*G12</f>
        <v>42.6</v>
      </c>
      <c r="H14" s="2"/>
    </row>
    <row r="15" spans="1:8" x14ac:dyDescent="0.35">
      <c r="A15" s="113" t="s">
        <v>21</v>
      </c>
      <c r="B15" s="69" t="s">
        <v>31</v>
      </c>
      <c r="C15" s="135">
        <v>10</v>
      </c>
      <c r="D15" s="134">
        <f>+C15/10*D12</f>
        <v>100</v>
      </c>
      <c r="E15" s="135">
        <f>+C15/10*E12</f>
        <v>300</v>
      </c>
      <c r="F15" s="134">
        <f>+C15/10*F12</f>
        <v>600</v>
      </c>
      <c r="G15" s="135">
        <f>+C15/10*G12</f>
        <v>1000</v>
      </c>
      <c r="H15" s="2"/>
    </row>
    <row r="16" spans="1:8" x14ac:dyDescent="0.35">
      <c r="A16" s="113" t="s">
        <v>36</v>
      </c>
      <c r="B16" s="69" t="s">
        <v>31</v>
      </c>
      <c r="C16" s="135">
        <v>1</v>
      </c>
      <c r="D16" s="134">
        <f>+C16/10*D12</f>
        <v>10</v>
      </c>
      <c r="E16" s="135">
        <f>+C16/10*E12</f>
        <v>30</v>
      </c>
      <c r="F16" s="134">
        <f>+C16/10*F12</f>
        <v>60</v>
      </c>
      <c r="G16" s="135">
        <f>+C16/10*G12</f>
        <v>100</v>
      </c>
      <c r="H16" s="2"/>
    </row>
    <row r="17" spans="1:17" x14ac:dyDescent="0.35">
      <c r="A17" s="113" t="s">
        <v>28</v>
      </c>
      <c r="B17" s="69" t="s">
        <v>30</v>
      </c>
      <c r="C17" s="135">
        <v>5</v>
      </c>
      <c r="D17" s="134">
        <f>+C17/10*D12</f>
        <v>50</v>
      </c>
      <c r="E17" s="135">
        <f>+C17/10*E12</f>
        <v>150</v>
      </c>
      <c r="F17" s="134">
        <f>+C17/10*F12</f>
        <v>300</v>
      </c>
      <c r="G17" s="135">
        <f>+C17/10*G12</f>
        <v>500</v>
      </c>
      <c r="H17" s="2"/>
    </row>
    <row r="18" spans="1:17" x14ac:dyDescent="0.35">
      <c r="A18" s="113" t="s">
        <v>22</v>
      </c>
      <c r="B18" s="69" t="s">
        <v>31</v>
      </c>
      <c r="C18" s="138">
        <v>10</v>
      </c>
      <c r="D18" s="134">
        <f>+C18/10*D12</f>
        <v>100</v>
      </c>
      <c r="E18" s="135">
        <f>+C18/10*E12</f>
        <v>300</v>
      </c>
      <c r="F18" s="134">
        <f>+C18/10*F12</f>
        <v>600</v>
      </c>
      <c r="G18" s="135">
        <f>+C18/10*G12</f>
        <v>1000</v>
      </c>
      <c r="H18" s="2"/>
    </row>
    <row r="19" spans="1:17" ht="15" thickBot="1" x14ac:dyDescent="0.4">
      <c r="A19" s="130" t="s">
        <v>33</v>
      </c>
      <c r="B19" s="68"/>
      <c r="C19" s="70"/>
      <c r="D19" s="71"/>
      <c r="E19" s="71"/>
      <c r="F19" s="71"/>
      <c r="G19" s="71"/>
      <c r="H19" s="2"/>
      <c r="K19" s="2"/>
      <c r="L19" s="2"/>
      <c r="M19" s="2"/>
      <c r="N19" s="2"/>
      <c r="O19" s="2"/>
      <c r="P19" s="2"/>
      <c r="Q19" s="2"/>
    </row>
    <row r="20" spans="1:17" ht="15" thickBot="1" x14ac:dyDescent="0.4">
      <c r="A20" s="73" t="s">
        <v>29</v>
      </c>
      <c r="B20" s="79"/>
      <c r="C20" s="101">
        <v>100</v>
      </c>
      <c r="D20" s="77" t="s">
        <v>31</v>
      </c>
      <c r="E20" s="98" t="s">
        <v>39</v>
      </c>
      <c r="F20" s="2"/>
      <c r="G20" s="2"/>
      <c r="H20" s="2"/>
      <c r="K20" s="2"/>
      <c r="L20" s="2"/>
      <c r="M20" s="2"/>
      <c r="N20" s="2"/>
      <c r="O20" s="2"/>
      <c r="P20" s="2"/>
      <c r="Q20" s="2"/>
    </row>
    <row r="21" spans="1:17" ht="15" thickBot="1" x14ac:dyDescent="0.4">
      <c r="A21" s="2"/>
      <c r="B21" s="102"/>
      <c r="C21" s="99"/>
      <c r="D21" s="100"/>
      <c r="E21" s="2"/>
      <c r="F21" s="2"/>
      <c r="G21" s="2"/>
      <c r="H21" s="2"/>
      <c r="K21" s="2"/>
      <c r="L21" s="2"/>
      <c r="M21" s="2"/>
      <c r="N21" s="2"/>
      <c r="O21" s="2"/>
      <c r="P21" s="2"/>
      <c r="Q21" s="2"/>
    </row>
    <row r="22" spans="1:17" ht="15" thickBot="1" x14ac:dyDescent="0.4">
      <c r="A22" s="148" t="s">
        <v>41</v>
      </c>
      <c r="B22" s="150"/>
      <c r="C22" s="148" t="s">
        <v>24</v>
      </c>
      <c r="D22" s="149"/>
      <c r="E22" s="149"/>
      <c r="F22" s="149"/>
      <c r="G22" s="150"/>
      <c r="H22" s="2"/>
    </row>
    <row r="23" spans="1:17" ht="15" thickBot="1" x14ac:dyDescent="0.4">
      <c r="A23" s="151" t="s">
        <v>25</v>
      </c>
      <c r="B23" s="152"/>
      <c r="C23" s="62">
        <v>10</v>
      </c>
      <c r="D23" s="63">
        <v>100</v>
      </c>
      <c r="E23" s="63">
        <v>300</v>
      </c>
      <c r="F23" s="63">
        <v>600</v>
      </c>
      <c r="G23" s="64">
        <v>1000</v>
      </c>
      <c r="H23" s="2"/>
    </row>
    <row r="24" spans="1:17" x14ac:dyDescent="0.35">
      <c r="A24" s="93" t="s">
        <v>69</v>
      </c>
      <c r="B24" s="94" t="s">
        <v>26</v>
      </c>
      <c r="C24" s="87">
        <v>0.65</v>
      </c>
      <c r="D24" s="95">
        <f>+C24/10*D23</f>
        <v>6.5</v>
      </c>
      <c r="E24" s="96">
        <f>+C24/10*E23</f>
        <v>19.5</v>
      </c>
      <c r="F24" s="95">
        <f>+C24/10*F23</f>
        <v>39</v>
      </c>
      <c r="G24" s="97">
        <f>+C24/10*G23</f>
        <v>65</v>
      </c>
      <c r="H24" s="2"/>
    </row>
    <row r="25" spans="1:17" x14ac:dyDescent="0.35">
      <c r="A25" s="88" t="s">
        <v>42</v>
      </c>
      <c r="B25" s="89" t="s">
        <v>27</v>
      </c>
      <c r="C25" s="86">
        <v>7.0000000000000007E-2</v>
      </c>
      <c r="D25" s="90">
        <f>+C25/C23*D23</f>
        <v>0.70000000000000007</v>
      </c>
      <c r="E25" s="91">
        <f>+C25/10*E23</f>
        <v>2.1</v>
      </c>
      <c r="F25" s="90">
        <f>+C25/10*F23</f>
        <v>4.2</v>
      </c>
      <c r="G25" s="139">
        <f>+C25/10*G23</f>
        <v>7.0000000000000009</v>
      </c>
      <c r="H25" s="2"/>
    </row>
    <row r="26" spans="1:17" x14ac:dyDescent="0.35">
      <c r="A26" s="19" t="s">
        <v>43</v>
      </c>
      <c r="B26" s="69" t="s">
        <v>27</v>
      </c>
      <c r="C26" s="65">
        <v>0.35</v>
      </c>
      <c r="D26" s="67">
        <f>+C26/10*D23</f>
        <v>3.4999999999999996</v>
      </c>
      <c r="E26" s="61">
        <f>+C26/10*E23</f>
        <v>10.499999999999998</v>
      </c>
      <c r="F26" s="134">
        <f>+C26/10*F23</f>
        <v>20.999999999999996</v>
      </c>
      <c r="G26" s="136">
        <f>+C26/10*G23</f>
        <v>34.999999999999993</v>
      </c>
      <c r="H26" s="2"/>
    </row>
    <row r="27" spans="1:17" ht="17" customHeight="1" x14ac:dyDescent="0.35">
      <c r="A27" s="19" t="s">
        <v>44</v>
      </c>
      <c r="B27" s="69" t="s">
        <v>31</v>
      </c>
      <c r="C27" s="135">
        <v>2</v>
      </c>
      <c r="D27" s="134">
        <f>+C27/10*D23</f>
        <v>20</v>
      </c>
      <c r="E27" s="135">
        <f>+C27/10*E23</f>
        <v>60</v>
      </c>
      <c r="F27" s="134">
        <f>+C27/10*F23</f>
        <v>120</v>
      </c>
      <c r="G27" s="136">
        <f>+C27/10*G23</f>
        <v>200</v>
      </c>
      <c r="H27" s="2"/>
    </row>
    <row r="28" spans="1:17" x14ac:dyDescent="0.35">
      <c r="A28" s="19" t="s">
        <v>28</v>
      </c>
      <c r="B28" s="69" t="s">
        <v>31</v>
      </c>
      <c r="C28" s="138">
        <v>10</v>
      </c>
      <c r="D28" s="134">
        <f>+C28/10*D23</f>
        <v>100</v>
      </c>
      <c r="E28" s="135">
        <f>+C28/10*E23</f>
        <v>300</v>
      </c>
      <c r="F28" s="134">
        <f>+C28/10*F23</f>
        <v>600</v>
      </c>
      <c r="G28" s="136">
        <f>+C28/10*G23</f>
        <v>1000</v>
      </c>
      <c r="H28" s="2"/>
    </row>
    <row r="29" spans="1:17" x14ac:dyDescent="0.35">
      <c r="A29" s="19" t="s">
        <v>45</v>
      </c>
      <c r="B29" s="69" t="s">
        <v>31</v>
      </c>
      <c r="C29" s="138">
        <v>1</v>
      </c>
      <c r="D29" s="134">
        <f>+C29/10*D23</f>
        <v>10</v>
      </c>
      <c r="E29" s="135">
        <f>+C29/10*E23</f>
        <v>30</v>
      </c>
      <c r="F29" s="134">
        <f>+C29/10*F23</f>
        <v>60</v>
      </c>
      <c r="G29" s="136">
        <f>+C29/10*G23</f>
        <v>100</v>
      </c>
      <c r="H29" s="2"/>
    </row>
    <row r="30" spans="1:17" ht="15" thickBot="1" x14ac:dyDescent="0.4">
      <c r="A30" s="103"/>
      <c r="B30" s="81"/>
      <c r="C30" s="70"/>
      <c r="D30" s="71"/>
      <c r="E30" s="71"/>
      <c r="F30" s="71"/>
      <c r="G30" s="71"/>
      <c r="H30" s="2"/>
    </row>
    <row r="31" spans="1:17" ht="13" customHeight="1" thickBot="1" x14ac:dyDescent="0.4">
      <c r="A31" s="73" t="s">
        <v>29</v>
      </c>
      <c r="B31" s="79"/>
      <c r="C31" s="101">
        <v>100</v>
      </c>
      <c r="D31" s="77" t="s">
        <v>31</v>
      </c>
      <c r="E31" s="98" t="s">
        <v>39</v>
      </c>
      <c r="F31" s="2"/>
      <c r="G31" s="2"/>
      <c r="H31" s="2"/>
    </row>
    <row r="32" spans="1:17" ht="15" thickBot="1" x14ac:dyDescent="0.4">
      <c r="A32" s="40"/>
      <c r="B32" s="60"/>
      <c r="C32" s="78"/>
      <c r="D32" s="71"/>
      <c r="E32" s="71"/>
      <c r="F32" s="71"/>
      <c r="G32" s="71"/>
      <c r="H32" s="2"/>
    </row>
    <row r="33" spans="1:8" ht="15" thickBot="1" x14ac:dyDescent="0.4">
      <c r="A33" s="148" t="s">
        <v>46</v>
      </c>
      <c r="B33" s="150"/>
      <c r="C33" s="148" t="s">
        <v>24</v>
      </c>
      <c r="D33" s="149"/>
      <c r="E33" s="149"/>
      <c r="F33" s="149"/>
      <c r="G33" s="150"/>
      <c r="H33" s="2"/>
    </row>
    <row r="34" spans="1:8" ht="15" thickBot="1" x14ac:dyDescent="0.4">
      <c r="A34" s="151" t="s">
        <v>25</v>
      </c>
      <c r="B34" s="152"/>
      <c r="C34" s="62">
        <v>10</v>
      </c>
      <c r="D34" s="63">
        <v>100</v>
      </c>
      <c r="E34" s="63">
        <v>300</v>
      </c>
      <c r="F34" s="63">
        <v>600</v>
      </c>
      <c r="G34" s="64">
        <v>1000</v>
      </c>
      <c r="H34" s="2"/>
    </row>
    <row r="35" spans="1:8" x14ac:dyDescent="0.35">
      <c r="A35" s="93" t="s">
        <v>69</v>
      </c>
      <c r="B35" s="94" t="s">
        <v>26</v>
      </c>
      <c r="C35" s="87">
        <v>0.83</v>
      </c>
      <c r="D35" s="95">
        <f>+C35/10*D34</f>
        <v>8.2999999999999989</v>
      </c>
      <c r="E35" s="96">
        <f>+C35/10*E34</f>
        <v>24.9</v>
      </c>
      <c r="F35" s="95">
        <f>+C35/10*F34</f>
        <v>49.8</v>
      </c>
      <c r="G35" s="97">
        <f>+C35/10*G34</f>
        <v>82.999999999999986</v>
      </c>
      <c r="H35" s="2"/>
    </row>
    <row r="36" spans="1:8" x14ac:dyDescent="0.35">
      <c r="A36" s="88" t="s">
        <v>2</v>
      </c>
      <c r="B36" s="89" t="s">
        <v>27</v>
      </c>
      <c r="C36" s="86">
        <v>0.16</v>
      </c>
      <c r="D36" s="90">
        <f>+C36/C34*D34</f>
        <v>1.6</v>
      </c>
      <c r="E36" s="91">
        <f>+C36/10*E34</f>
        <v>4.8</v>
      </c>
      <c r="F36" s="90">
        <f>+C36/10*F34</f>
        <v>9.6</v>
      </c>
      <c r="G36" s="92">
        <f>+C36/10*G34</f>
        <v>16</v>
      </c>
      <c r="H36" s="2"/>
    </row>
    <row r="37" spans="1:8" x14ac:dyDescent="0.35">
      <c r="A37" s="19" t="s">
        <v>28</v>
      </c>
      <c r="B37" s="69" t="s">
        <v>31</v>
      </c>
      <c r="C37" s="135">
        <v>10</v>
      </c>
      <c r="D37" s="134">
        <f>+C37/10*D34</f>
        <v>100</v>
      </c>
      <c r="E37" s="135">
        <f>+C37/10*E34</f>
        <v>300</v>
      </c>
      <c r="F37" s="134">
        <f>+C37/10*F34</f>
        <v>600</v>
      </c>
      <c r="G37" s="136">
        <f>+C37/10*G34</f>
        <v>1000</v>
      </c>
      <c r="H37" s="2"/>
    </row>
    <row r="38" spans="1:8" x14ac:dyDescent="0.35">
      <c r="A38" s="19" t="s">
        <v>45</v>
      </c>
      <c r="B38" s="69" t="s">
        <v>31</v>
      </c>
      <c r="C38" s="138">
        <v>1</v>
      </c>
      <c r="D38" s="134">
        <f>+C38/10*D34</f>
        <v>10</v>
      </c>
      <c r="E38" s="135">
        <f>+C38/10*E34</f>
        <v>30</v>
      </c>
      <c r="F38" s="134">
        <f>+C38/10*F34</f>
        <v>60</v>
      </c>
      <c r="G38" s="136">
        <f>+C38/10*G34</f>
        <v>100</v>
      </c>
      <c r="H38" s="2"/>
    </row>
    <row r="39" spans="1:8" ht="15" thickBot="1" x14ac:dyDescent="0.4">
      <c r="A39" s="103"/>
      <c r="B39" s="81"/>
      <c r="C39" s="70"/>
      <c r="D39" s="71"/>
      <c r="E39" s="71"/>
      <c r="F39" s="71"/>
      <c r="G39" s="71"/>
      <c r="H39" s="2"/>
    </row>
    <row r="40" spans="1:8" ht="15" thickBot="1" x14ac:dyDescent="0.4">
      <c r="A40" s="73" t="s">
        <v>29</v>
      </c>
      <c r="B40" s="79"/>
      <c r="C40" s="101">
        <v>100</v>
      </c>
      <c r="D40" s="77" t="s">
        <v>31</v>
      </c>
      <c r="E40" s="98" t="s">
        <v>39</v>
      </c>
      <c r="F40" s="2"/>
      <c r="G40" s="2"/>
      <c r="H40" s="2"/>
    </row>
    <row r="41" spans="1:8" x14ac:dyDescent="0.35">
      <c r="A41" s="40"/>
      <c r="B41" s="81"/>
      <c r="C41" s="41"/>
      <c r="D41" s="71"/>
      <c r="E41" s="81"/>
      <c r="F41" s="4"/>
      <c r="G41" s="4"/>
      <c r="H41" s="2"/>
    </row>
  </sheetData>
  <mergeCells count="12">
    <mergeCell ref="A34:B34"/>
    <mergeCell ref="A33:B33"/>
    <mergeCell ref="C33:G33"/>
    <mergeCell ref="A12:B12"/>
    <mergeCell ref="A23:B23"/>
    <mergeCell ref="A22:B22"/>
    <mergeCell ref="C22:G22"/>
    <mergeCell ref="C1:G1"/>
    <mergeCell ref="A1:B1"/>
    <mergeCell ref="A11:B11"/>
    <mergeCell ref="C11:G1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1B30F-89DF-4B51-ACEA-64FF7CCAD4B8}">
  <dimension ref="A1:L34"/>
  <sheetViews>
    <sheetView tabSelected="1" workbookViewId="0">
      <selection activeCell="D14" sqref="D14"/>
    </sheetView>
  </sheetViews>
  <sheetFormatPr baseColWidth="10" defaultRowHeight="14.5" x14ac:dyDescent="0.35"/>
  <cols>
    <col min="1" max="1" width="20.26953125" customWidth="1"/>
    <col min="2" max="2" width="14.26953125" customWidth="1"/>
    <col min="5" max="5" width="14.453125" customWidth="1"/>
    <col min="7" max="7" width="28.26953125" customWidth="1"/>
    <col min="8" max="8" width="14.1796875" customWidth="1"/>
    <col min="9" max="9" width="11.1796875" customWidth="1"/>
    <col min="10" max="10" width="12.26953125" customWidth="1"/>
  </cols>
  <sheetData>
    <row r="1" spans="1:12" ht="15" thickBot="1" x14ac:dyDescent="0.4">
      <c r="A1" s="2"/>
      <c r="B1" s="2"/>
      <c r="C1" s="2"/>
      <c r="D1" s="2"/>
      <c r="E1" s="2"/>
      <c r="F1" s="4"/>
      <c r="G1" s="2"/>
      <c r="H1" s="2"/>
      <c r="I1" s="2"/>
      <c r="J1" s="2"/>
      <c r="K1" s="2"/>
      <c r="L1" s="2"/>
    </row>
    <row r="2" spans="1:12" ht="15" thickBot="1" x14ac:dyDescent="0.4">
      <c r="A2" s="177" t="s">
        <v>48</v>
      </c>
      <c r="B2" s="178"/>
      <c r="C2" s="178"/>
      <c r="D2" s="178"/>
      <c r="E2" s="178"/>
      <c r="F2" s="53"/>
      <c r="G2" s="176" t="s">
        <v>49</v>
      </c>
      <c r="H2" s="176"/>
      <c r="I2" s="176"/>
      <c r="J2" s="179"/>
      <c r="K2" s="4"/>
      <c r="L2" s="2"/>
    </row>
    <row r="3" spans="1:12" ht="15" thickBot="1" x14ac:dyDescent="0.4">
      <c r="A3" s="1" t="s">
        <v>4</v>
      </c>
      <c r="B3" s="180" t="s">
        <v>3</v>
      </c>
      <c r="C3" s="180"/>
      <c r="D3" s="45" t="s">
        <v>0</v>
      </c>
      <c r="E3" s="12" t="s">
        <v>1</v>
      </c>
      <c r="F3" s="14"/>
      <c r="G3" s="13" t="s">
        <v>4</v>
      </c>
      <c r="H3" s="11" t="s">
        <v>3</v>
      </c>
      <c r="I3" s="11" t="s">
        <v>0</v>
      </c>
      <c r="J3" s="11" t="s">
        <v>1</v>
      </c>
      <c r="K3" s="44"/>
      <c r="L3" s="2"/>
    </row>
    <row r="4" spans="1:12" ht="15" thickBot="1" x14ac:dyDescent="0.4">
      <c r="A4" s="93" t="s">
        <v>34</v>
      </c>
      <c r="B4" s="181">
        <v>480</v>
      </c>
      <c r="C4" s="181"/>
      <c r="D4" s="116">
        <v>7.3999999999999996E-2</v>
      </c>
      <c r="E4" s="20">
        <f t="shared" ref="E4:E10" si="0">+D4*B4</f>
        <v>35.519999999999996</v>
      </c>
      <c r="F4" s="15"/>
      <c r="G4" s="51" t="s">
        <v>37</v>
      </c>
      <c r="H4" s="80">
        <v>135</v>
      </c>
      <c r="I4" s="49">
        <v>0.02</v>
      </c>
      <c r="J4" s="7">
        <f t="shared" ref="J4:J10" si="1">+I4*H4</f>
        <v>2.7</v>
      </c>
      <c r="K4" s="4"/>
      <c r="L4" s="2"/>
    </row>
    <row r="5" spans="1:12" ht="15" thickBot="1" x14ac:dyDescent="0.4">
      <c r="A5" s="88" t="s">
        <v>35</v>
      </c>
      <c r="B5" s="167">
        <v>370</v>
      </c>
      <c r="C5" s="167"/>
      <c r="D5" s="7">
        <v>2E-3</v>
      </c>
      <c r="E5" s="20">
        <f t="shared" si="0"/>
        <v>0.74</v>
      </c>
      <c r="F5" s="15"/>
      <c r="G5" s="51" t="s">
        <v>50</v>
      </c>
      <c r="H5" s="80">
        <v>125</v>
      </c>
      <c r="I5" s="49">
        <v>0.09</v>
      </c>
      <c r="J5" s="7">
        <f t="shared" si="1"/>
        <v>11.25</v>
      </c>
      <c r="K5" s="4"/>
      <c r="L5" s="2"/>
    </row>
    <row r="6" spans="1:12" ht="15" thickBot="1" x14ac:dyDescent="0.4">
      <c r="A6" s="19" t="s">
        <v>21</v>
      </c>
      <c r="B6" s="167">
        <v>1</v>
      </c>
      <c r="C6" s="167"/>
      <c r="D6" s="7">
        <v>0.02</v>
      </c>
      <c r="E6" s="20">
        <f t="shared" si="0"/>
        <v>0.02</v>
      </c>
      <c r="F6" s="15"/>
      <c r="G6" s="51" t="s">
        <v>5</v>
      </c>
      <c r="H6" s="80">
        <v>325</v>
      </c>
      <c r="I6" s="49">
        <v>0.06</v>
      </c>
      <c r="J6" s="7">
        <f t="shared" si="1"/>
        <v>19.5</v>
      </c>
      <c r="K6" s="4"/>
      <c r="L6" s="2"/>
    </row>
    <row r="7" spans="1:12" ht="15" thickBot="1" x14ac:dyDescent="0.4">
      <c r="A7" s="19" t="s">
        <v>36</v>
      </c>
      <c r="B7" s="167">
        <v>2</v>
      </c>
      <c r="C7" s="167"/>
      <c r="D7" s="48">
        <v>0.17</v>
      </c>
      <c r="E7" s="20">
        <f t="shared" si="0"/>
        <v>0.34</v>
      </c>
      <c r="F7" s="15"/>
      <c r="G7" s="51" t="s">
        <v>51</v>
      </c>
      <c r="H7" s="80">
        <v>320</v>
      </c>
      <c r="I7" s="49">
        <v>2E-3</v>
      </c>
      <c r="J7" s="7">
        <f t="shared" si="1"/>
        <v>0.64</v>
      </c>
      <c r="K7" s="4"/>
      <c r="L7" s="2"/>
    </row>
    <row r="8" spans="1:12" ht="15" thickBot="1" x14ac:dyDescent="0.4">
      <c r="A8" s="19" t="s">
        <v>37</v>
      </c>
      <c r="B8" s="167">
        <v>130</v>
      </c>
      <c r="C8" s="167"/>
      <c r="D8" s="48">
        <v>0.02</v>
      </c>
      <c r="E8" s="20">
        <f t="shared" si="0"/>
        <v>2.6</v>
      </c>
      <c r="F8" s="15"/>
      <c r="G8" s="52" t="s">
        <v>32</v>
      </c>
      <c r="H8" s="47">
        <v>78</v>
      </c>
      <c r="I8" s="50">
        <v>1.4999999999999999E-2</v>
      </c>
      <c r="J8" s="7">
        <f t="shared" si="1"/>
        <v>1.17</v>
      </c>
      <c r="K8" s="42"/>
      <c r="L8" s="2"/>
    </row>
    <row r="9" spans="1:12" ht="15" thickBot="1" x14ac:dyDescent="0.4">
      <c r="A9" s="184" t="s">
        <v>38</v>
      </c>
      <c r="B9" s="185">
        <v>3</v>
      </c>
      <c r="C9" s="185"/>
      <c r="D9" s="117">
        <v>0.28000000000000003</v>
      </c>
      <c r="E9" s="118">
        <f t="shared" si="0"/>
        <v>0.84000000000000008</v>
      </c>
      <c r="F9" s="15"/>
      <c r="G9" s="19" t="s">
        <v>38</v>
      </c>
      <c r="H9" s="86">
        <v>3</v>
      </c>
      <c r="I9" s="109">
        <v>0.28000000000000003</v>
      </c>
      <c r="J9" s="7">
        <f t="shared" si="1"/>
        <v>0.84000000000000008</v>
      </c>
      <c r="K9" s="42"/>
      <c r="L9" s="2"/>
    </row>
    <row r="10" spans="1:12" x14ac:dyDescent="0.35">
      <c r="A10" s="40"/>
      <c r="B10" s="183"/>
      <c r="C10" s="183"/>
      <c r="D10" s="42"/>
      <c r="E10" s="42"/>
      <c r="F10" s="132"/>
      <c r="G10" s="19" t="s">
        <v>36</v>
      </c>
      <c r="H10" s="86">
        <v>2</v>
      </c>
      <c r="I10" s="109">
        <v>0.17</v>
      </c>
      <c r="J10" s="48">
        <f t="shared" si="1"/>
        <v>0.34</v>
      </c>
      <c r="K10" s="42"/>
      <c r="L10" s="2"/>
    </row>
    <row r="11" spans="1:12" ht="15" thickBot="1" x14ac:dyDescent="0.4">
      <c r="A11" s="105"/>
      <c r="B11" s="72"/>
      <c r="C11" s="72"/>
      <c r="D11" s="5"/>
      <c r="E11" s="114"/>
      <c r="F11" s="46"/>
      <c r="G11" s="106"/>
      <c r="H11" s="107"/>
      <c r="I11" s="21"/>
      <c r="J11" s="2"/>
      <c r="K11" s="42"/>
      <c r="L11" s="2"/>
    </row>
    <row r="12" spans="1:12" ht="15" thickBot="1" x14ac:dyDescent="0.4">
      <c r="A12" s="58" t="s">
        <v>12</v>
      </c>
      <c r="B12" s="175">
        <f>SUM(B4:C10)</f>
        <v>986</v>
      </c>
      <c r="C12" s="176"/>
      <c r="D12" s="57"/>
      <c r="E12" s="34">
        <f>SUM(E4:E10)</f>
        <v>40.060000000000009</v>
      </c>
      <c r="F12" s="15"/>
      <c r="G12" s="59" t="s">
        <v>23</v>
      </c>
      <c r="H12" s="108">
        <f>SUM(H4:H10)</f>
        <v>988</v>
      </c>
      <c r="I12" s="43"/>
      <c r="J12" s="35">
        <f>SUM(J4:J10)</f>
        <v>36.440000000000012</v>
      </c>
      <c r="K12" s="2"/>
      <c r="L12" s="2"/>
    </row>
    <row r="13" spans="1:12" x14ac:dyDescent="0.35">
      <c r="A13" s="2"/>
      <c r="B13" s="2"/>
      <c r="C13" s="2"/>
      <c r="D13" s="2"/>
      <c r="E13" s="2"/>
      <c r="F13" s="16"/>
      <c r="G13" s="2"/>
      <c r="H13" s="2"/>
      <c r="I13" s="2"/>
      <c r="J13" s="2"/>
      <c r="L13" s="2"/>
    </row>
    <row r="14" spans="1:12" ht="15" thickBot="1" x14ac:dyDescent="0.4">
      <c r="A14" s="4"/>
      <c r="B14" s="3"/>
      <c r="C14" s="3"/>
      <c r="D14" s="4"/>
      <c r="E14" s="5"/>
      <c r="F14" s="17"/>
      <c r="G14" s="2"/>
      <c r="H14" s="2"/>
      <c r="I14" s="2"/>
      <c r="J14" s="2"/>
      <c r="K14" s="2"/>
      <c r="L14" s="2"/>
    </row>
    <row r="15" spans="1:12" ht="15" thickBot="1" x14ac:dyDescent="0.4">
      <c r="B15" s="168" t="s">
        <v>10</v>
      </c>
      <c r="C15" s="169"/>
      <c r="D15" s="2"/>
      <c r="E15" s="2"/>
      <c r="F15" s="15"/>
      <c r="H15" s="170" t="s">
        <v>10</v>
      </c>
      <c r="I15" s="171"/>
      <c r="J15" s="2"/>
      <c r="K15" s="2"/>
      <c r="L15" s="2"/>
    </row>
    <row r="16" spans="1:12" ht="15" thickBot="1" x14ac:dyDescent="0.4">
      <c r="A16" s="2"/>
      <c r="B16" s="30" t="s">
        <v>9</v>
      </c>
      <c r="C16" s="31" t="s">
        <v>8</v>
      </c>
      <c r="D16" s="2"/>
      <c r="E16" s="2"/>
      <c r="F16" s="17"/>
      <c r="G16" s="2"/>
      <c r="H16" s="30" t="s">
        <v>9</v>
      </c>
      <c r="I16" s="31" t="s">
        <v>8</v>
      </c>
      <c r="J16" s="2"/>
      <c r="K16" s="2"/>
      <c r="L16" s="2"/>
    </row>
    <row r="17" spans="1:12" ht="15" thickBot="1" x14ac:dyDescent="0.4">
      <c r="A17" s="29" t="s">
        <v>6</v>
      </c>
      <c r="B17" s="10">
        <v>2</v>
      </c>
      <c r="C17" s="10">
        <f>+B17*60</f>
        <v>120</v>
      </c>
      <c r="D17" s="2"/>
      <c r="E17" s="2"/>
      <c r="F17" s="17"/>
      <c r="G17" s="32" t="s">
        <v>6</v>
      </c>
      <c r="H17" s="10">
        <v>20</v>
      </c>
      <c r="I17" s="10">
        <f>+H17*60</f>
        <v>1200</v>
      </c>
      <c r="J17" s="2"/>
      <c r="K17" s="2"/>
      <c r="L17" s="2"/>
    </row>
    <row r="18" spans="1:12" ht="15" thickBot="1" x14ac:dyDescent="0.4">
      <c r="A18" s="2"/>
      <c r="B18" s="2"/>
      <c r="C18" s="6"/>
      <c r="D18" s="2"/>
      <c r="E18" s="2"/>
      <c r="F18" s="17"/>
      <c r="G18" s="2"/>
      <c r="H18" s="2"/>
      <c r="I18" s="6"/>
      <c r="J18" s="2"/>
      <c r="K18" s="2"/>
      <c r="L18" s="2"/>
    </row>
    <row r="19" spans="1:12" ht="44" thickBot="1" x14ac:dyDescent="0.4">
      <c r="A19" s="22" t="s">
        <v>14</v>
      </c>
      <c r="B19" s="22" t="s">
        <v>11</v>
      </c>
      <c r="D19" s="2"/>
      <c r="E19" s="2"/>
      <c r="F19" s="17"/>
      <c r="G19" s="23" t="s">
        <v>14</v>
      </c>
      <c r="H19" s="24" t="s">
        <v>11</v>
      </c>
      <c r="J19" s="2"/>
      <c r="K19" s="2"/>
      <c r="L19" s="2"/>
    </row>
    <row r="20" spans="1:12" ht="15" thickBot="1" x14ac:dyDescent="0.4">
      <c r="A20" s="8">
        <v>40000</v>
      </c>
      <c r="B20" s="8">
        <f>+A20*1.4</f>
        <v>56000</v>
      </c>
      <c r="C20" s="2"/>
      <c r="D20" s="2"/>
      <c r="E20" s="2"/>
      <c r="F20" s="17"/>
      <c r="G20" s="9">
        <v>40000</v>
      </c>
      <c r="H20" s="8">
        <f>+G20*1.4</f>
        <v>56000</v>
      </c>
      <c r="I20" s="2"/>
      <c r="J20" s="2"/>
      <c r="K20" s="2"/>
      <c r="L20" s="2"/>
    </row>
    <row r="21" spans="1:12" ht="15" thickBot="1" x14ac:dyDescent="0.4">
      <c r="A21" s="5"/>
      <c r="B21" s="5"/>
      <c r="C21" s="4"/>
      <c r="D21" s="4"/>
      <c r="E21" s="4"/>
      <c r="F21" s="17"/>
      <c r="G21" s="5"/>
      <c r="H21" s="5"/>
      <c r="I21" s="4"/>
      <c r="J21" s="4"/>
      <c r="K21" s="2"/>
      <c r="L21" s="2"/>
    </row>
    <row r="22" spans="1:12" ht="15" thickBot="1" x14ac:dyDescent="0.4">
      <c r="A22" s="2"/>
      <c r="B22" s="33" t="s">
        <v>15</v>
      </c>
      <c r="C22" s="33" t="s">
        <v>16</v>
      </c>
      <c r="D22" s="33" t="s">
        <v>17</v>
      </c>
      <c r="E22" s="2"/>
      <c r="F22" s="17"/>
      <c r="G22" s="2"/>
      <c r="H22" s="33" t="s">
        <v>15</v>
      </c>
      <c r="I22" s="33" t="s">
        <v>16</v>
      </c>
      <c r="J22" s="33" t="s">
        <v>17</v>
      </c>
      <c r="K22" s="4"/>
      <c r="L22" s="2"/>
    </row>
    <row r="23" spans="1:12" ht="15" thickBot="1" x14ac:dyDescent="0.4">
      <c r="A23" s="38" t="s">
        <v>7</v>
      </c>
      <c r="B23" s="8">
        <f>+B20/2.68333333333333/60</f>
        <v>347.82608695652215</v>
      </c>
      <c r="C23" s="8">
        <f>+B23/60</f>
        <v>5.7971014492753694</v>
      </c>
      <c r="D23" s="9">
        <f>+C23/60</f>
        <v>9.6618357487922829E-2</v>
      </c>
      <c r="E23" s="2"/>
      <c r="F23" s="17"/>
      <c r="G23" s="39" t="s">
        <v>7</v>
      </c>
      <c r="H23" s="8">
        <f>+H20/2.68333333333333/60</f>
        <v>347.82608695652215</v>
      </c>
      <c r="I23" s="8">
        <f>+H23/60</f>
        <v>5.7971014492753694</v>
      </c>
      <c r="J23" s="9">
        <f>+I23/60</f>
        <v>9.6618357487922829E-2</v>
      </c>
      <c r="K23" s="2"/>
      <c r="L23" s="2"/>
    </row>
    <row r="24" spans="1:12" ht="15" thickBot="1" x14ac:dyDescent="0.4">
      <c r="A24" s="4"/>
      <c r="B24" s="4"/>
      <c r="C24" s="4"/>
      <c r="D24" s="4"/>
      <c r="E24" s="4"/>
      <c r="F24" s="17"/>
      <c r="G24" s="4"/>
      <c r="H24" s="4"/>
      <c r="I24" s="4"/>
      <c r="J24" s="4"/>
      <c r="K24" s="2"/>
      <c r="L24" s="2"/>
    </row>
    <row r="25" spans="1:12" ht="15" thickBot="1" x14ac:dyDescent="0.4">
      <c r="A25" s="172" t="s">
        <v>19</v>
      </c>
      <c r="B25" s="173"/>
      <c r="C25" s="173"/>
      <c r="D25" s="174"/>
      <c r="E25" s="36">
        <f>+D23*C17</f>
        <v>11.594202898550739</v>
      </c>
      <c r="F25" s="17"/>
      <c r="G25" s="172" t="s">
        <v>19</v>
      </c>
      <c r="H25" s="173"/>
      <c r="I25" s="173"/>
      <c r="J25" s="174"/>
      <c r="K25" s="35">
        <f>+J23*I17</f>
        <v>115.94202898550739</v>
      </c>
      <c r="L25" s="2"/>
    </row>
    <row r="26" spans="1:12" ht="15" thickBot="1" x14ac:dyDescent="0.4">
      <c r="A26" s="4"/>
      <c r="B26" s="4"/>
      <c r="C26" s="4"/>
      <c r="D26" s="4"/>
      <c r="E26" s="4"/>
      <c r="F26" s="56"/>
      <c r="G26" s="4"/>
      <c r="H26" s="4"/>
      <c r="I26" s="4"/>
      <c r="J26" s="4"/>
      <c r="K26" s="42"/>
      <c r="L26" s="2"/>
    </row>
    <row r="27" spans="1:12" ht="15" thickBot="1" x14ac:dyDescent="0.4">
      <c r="A27" s="153" t="s">
        <v>13</v>
      </c>
      <c r="B27" s="154"/>
      <c r="C27" s="154"/>
      <c r="D27" s="155"/>
      <c r="E27" s="37">
        <f>+E12/12</f>
        <v>3.3383333333333343</v>
      </c>
      <c r="F27" s="17"/>
      <c r="G27" s="156" t="s">
        <v>13</v>
      </c>
      <c r="H27" s="157"/>
      <c r="I27" s="157"/>
      <c r="J27" s="158"/>
      <c r="K27" s="28">
        <f>+J12/12</f>
        <v>3.0366666666666675</v>
      </c>
      <c r="L27" s="2"/>
    </row>
    <row r="28" spans="1:12" ht="15" thickBot="1" x14ac:dyDescent="0.4">
      <c r="A28" s="159" t="s">
        <v>18</v>
      </c>
      <c r="B28" s="160"/>
      <c r="C28" s="160"/>
      <c r="D28" s="160"/>
      <c r="E28" s="26">
        <f>+E25/100</f>
        <v>0.11594202898550739</v>
      </c>
      <c r="F28" s="15"/>
      <c r="G28" s="161" t="s">
        <v>18</v>
      </c>
      <c r="H28" s="160"/>
      <c r="I28" s="160"/>
      <c r="J28" s="160"/>
      <c r="K28" s="27">
        <f>+K25/10</f>
        <v>11.594202898550739</v>
      </c>
      <c r="L28" s="2"/>
    </row>
    <row r="29" spans="1:12" ht="15" thickBot="1" x14ac:dyDescent="0.4">
      <c r="A29" s="2"/>
      <c r="B29" s="2"/>
      <c r="C29" s="2"/>
      <c r="D29" s="2"/>
      <c r="E29" s="2"/>
      <c r="F29" s="18"/>
      <c r="G29" s="2"/>
      <c r="H29" s="2"/>
      <c r="I29" s="2"/>
      <c r="J29" s="2"/>
      <c r="K29" s="55"/>
      <c r="L29" s="2"/>
    </row>
    <row r="30" spans="1:12" ht="15" thickBot="1" x14ac:dyDescent="0.4">
      <c r="A30" s="162" t="s">
        <v>20</v>
      </c>
      <c r="B30" s="163"/>
      <c r="C30" s="163"/>
      <c r="D30" s="164"/>
      <c r="E30" s="25">
        <f>SUM(E27:E28)</f>
        <v>3.4542753623188416</v>
      </c>
      <c r="F30" s="54"/>
      <c r="G30" s="165" t="s">
        <v>20</v>
      </c>
      <c r="H30" s="163"/>
      <c r="I30" s="163"/>
      <c r="J30" s="166"/>
      <c r="K30" s="25">
        <f>SUM(K27:K28)</f>
        <v>14.630869565217406</v>
      </c>
      <c r="L30" s="2"/>
    </row>
    <row r="31" spans="1:12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21">
    <mergeCell ref="A2:E2"/>
    <mergeCell ref="G2:J2"/>
    <mergeCell ref="B3:C3"/>
    <mergeCell ref="B4:C4"/>
    <mergeCell ref="B5:C5"/>
    <mergeCell ref="B6:C6"/>
    <mergeCell ref="B15:C15"/>
    <mergeCell ref="H15:I15"/>
    <mergeCell ref="A25:D25"/>
    <mergeCell ref="G25:J25"/>
    <mergeCell ref="B7:C7"/>
    <mergeCell ref="B10:C10"/>
    <mergeCell ref="B8:C8"/>
    <mergeCell ref="B9:C9"/>
    <mergeCell ref="B12:C12"/>
    <mergeCell ref="A27:D27"/>
    <mergeCell ref="G27:J27"/>
    <mergeCell ref="A28:D28"/>
    <mergeCell ref="G28:J28"/>
    <mergeCell ref="A30:D30"/>
    <mergeCell ref="G30:J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61CF1-2ACD-4F8B-A5CB-E34645BC6B8D}">
  <dimension ref="A1:L34"/>
  <sheetViews>
    <sheetView topLeftCell="A19" workbookViewId="0">
      <selection activeCell="E17" sqref="E17"/>
    </sheetView>
  </sheetViews>
  <sheetFormatPr baseColWidth="10" defaultRowHeight="14.5" x14ac:dyDescent="0.35"/>
  <cols>
    <col min="1" max="1" width="20.26953125" customWidth="1"/>
    <col min="2" max="2" width="14.26953125" customWidth="1"/>
    <col min="5" max="5" width="14.453125" customWidth="1"/>
    <col min="7" max="7" width="28.26953125" customWidth="1"/>
    <col min="8" max="8" width="14.1796875" customWidth="1"/>
    <col min="9" max="9" width="11.1796875" customWidth="1"/>
    <col min="10" max="10" width="12.26953125" customWidth="1"/>
  </cols>
  <sheetData>
    <row r="1" spans="1:12" ht="15" thickBot="1" x14ac:dyDescent="0.4">
      <c r="A1" s="2"/>
      <c r="B1" s="2"/>
      <c r="C1" s="2"/>
      <c r="D1" s="2"/>
      <c r="E1" s="2"/>
      <c r="F1" s="4"/>
      <c r="G1" s="2"/>
      <c r="H1" s="2"/>
      <c r="I1" s="2"/>
      <c r="J1" s="2"/>
      <c r="K1" s="2"/>
      <c r="L1" s="2"/>
    </row>
    <row r="2" spans="1:12" ht="15" thickBot="1" x14ac:dyDescent="0.4">
      <c r="A2" s="177" t="s">
        <v>52</v>
      </c>
      <c r="B2" s="178"/>
      <c r="C2" s="178"/>
      <c r="D2" s="178"/>
      <c r="E2" s="178"/>
      <c r="F2" s="53"/>
      <c r="G2" s="176" t="s">
        <v>62</v>
      </c>
      <c r="H2" s="176"/>
      <c r="I2" s="176"/>
      <c r="J2" s="179"/>
      <c r="K2" s="4"/>
      <c r="L2" s="2"/>
    </row>
    <row r="3" spans="1:12" ht="15" thickBot="1" x14ac:dyDescent="0.4">
      <c r="A3" s="1" t="s">
        <v>4</v>
      </c>
      <c r="B3" s="180" t="s">
        <v>3</v>
      </c>
      <c r="C3" s="180"/>
      <c r="D3" s="84" t="s">
        <v>0</v>
      </c>
      <c r="E3" s="12" t="s">
        <v>1</v>
      </c>
      <c r="F3" s="14"/>
      <c r="G3" s="13" t="s">
        <v>4</v>
      </c>
      <c r="H3" s="11" t="s">
        <v>3</v>
      </c>
      <c r="I3" s="11" t="s">
        <v>0</v>
      </c>
      <c r="J3" s="11" t="s">
        <v>1</v>
      </c>
      <c r="K3" s="44"/>
      <c r="L3" s="2"/>
    </row>
    <row r="4" spans="1:12" ht="15" thickBot="1" x14ac:dyDescent="0.4">
      <c r="A4" s="93" t="s">
        <v>34</v>
      </c>
      <c r="B4" s="181">
        <v>550</v>
      </c>
      <c r="C4" s="181"/>
      <c r="D4" s="116">
        <v>7.0000000000000007E-2</v>
      </c>
      <c r="E4" s="141">
        <f t="shared" ref="E4:E10" si="0">+D4*B4</f>
        <v>38.500000000000007</v>
      </c>
      <c r="F4" s="15"/>
      <c r="G4" s="145" t="s">
        <v>56</v>
      </c>
      <c r="H4" s="119">
        <v>75</v>
      </c>
      <c r="I4" s="120">
        <v>0.05</v>
      </c>
      <c r="J4" s="20">
        <f t="shared" ref="J4:J12" si="1">+I4*H4</f>
        <v>3.75</v>
      </c>
      <c r="K4" s="4"/>
      <c r="L4" s="111"/>
    </row>
    <row r="5" spans="1:12" ht="15" thickBot="1" x14ac:dyDescent="0.4">
      <c r="A5" s="88" t="s">
        <v>42</v>
      </c>
      <c r="B5" s="167">
        <v>70</v>
      </c>
      <c r="C5" s="167"/>
      <c r="D5" s="7">
        <v>0.56000000000000005</v>
      </c>
      <c r="E5" s="141">
        <f t="shared" si="0"/>
        <v>39.200000000000003</v>
      </c>
      <c r="F5" s="15"/>
      <c r="G5" s="51" t="s">
        <v>57</v>
      </c>
      <c r="H5" s="80">
        <v>15</v>
      </c>
      <c r="I5" s="49">
        <v>0.14000000000000001</v>
      </c>
      <c r="J5" s="121">
        <f t="shared" si="1"/>
        <v>2.1</v>
      </c>
      <c r="K5" s="4"/>
      <c r="L5" s="111"/>
    </row>
    <row r="6" spans="1:12" ht="15" thickBot="1" x14ac:dyDescent="0.4">
      <c r="A6" s="19" t="s">
        <v>53</v>
      </c>
      <c r="B6" s="167">
        <v>350</v>
      </c>
      <c r="C6" s="167"/>
      <c r="D6" s="7">
        <v>0.02</v>
      </c>
      <c r="E6" s="141">
        <f t="shared" si="0"/>
        <v>7</v>
      </c>
      <c r="F6" s="15"/>
      <c r="G6" s="51" t="s">
        <v>58</v>
      </c>
      <c r="H6" s="80">
        <v>65</v>
      </c>
      <c r="I6" s="49">
        <v>8.6999999999999994E-2</v>
      </c>
      <c r="J6" s="121">
        <f t="shared" si="1"/>
        <v>5.6549999999999994</v>
      </c>
      <c r="K6" s="4"/>
      <c r="L6" s="111"/>
    </row>
    <row r="7" spans="1:12" ht="15" thickBot="1" x14ac:dyDescent="0.4">
      <c r="A7" s="19" t="s">
        <v>54</v>
      </c>
      <c r="B7" s="167">
        <v>30</v>
      </c>
      <c r="C7" s="167"/>
      <c r="D7" s="48">
        <v>0.04</v>
      </c>
      <c r="E7" s="141">
        <f t="shared" si="0"/>
        <v>1.2</v>
      </c>
      <c r="F7" s="15"/>
      <c r="G7" s="51" t="s">
        <v>42</v>
      </c>
      <c r="H7" s="80">
        <v>70</v>
      </c>
      <c r="I7" s="49">
        <v>0.56000000000000005</v>
      </c>
      <c r="J7" s="121">
        <f t="shared" si="1"/>
        <v>39.200000000000003</v>
      </c>
      <c r="K7" s="4"/>
      <c r="L7" s="111"/>
    </row>
    <row r="8" spans="1:12" ht="13.5" customHeight="1" thickBot="1" x14ac:dyDescent="0.4">
      <c r="A8" s="19" t="s">
        <v>28</v>
      </c>
      <c r="B8" s="167">
        <v>20</v>
      </c>
      <c r="C8" s="167"/>
      <c r="D8" s="48">
        <v>0.02</v>
      </c>
      <c r="E8" s="141">
        <f t="shared" si="0"/>
        <v>0.4</v>
      </c>
      <c r="F8" s="15"/>
      <c r="G8" s="51" t="s">
        <v>70</v>
      </c>
      <c r="H8" s="80">
        <v>227</v>
      </c>
      <c r="I8" s="7">
        <v>0.02</v>
      </c>
      <c r="J8" s="121">
        <f t="shared" si="1"/>
        <v>4.54</v>
      </c>
      <c r="K8" s="42"/>
      <c r="L8" s="111"/>
    </row>
    <row r="9" spans="1:12" ht="15" thickBot="1" x14ac:dyDescent="0.4">
      <c r="A9" s="184" t="s">
        <v>55</v>
      </c>
      <c r="B9" s="185">
        <v>2</v>
      </c>
      <c r="C9" s="185"/>
      <c r="D9" s="117">
        <v>0.28000000000000003</v>
      </c>
      <c r="E9" s="142">
        <f t="shared" si="0"/>
        <v>0.56000000000000005</v>
      </c>
      <c r="F9" s="15"/>
      <c r="G9" s="52" t="s">
        <v>32</v>
      </c>
      <c r="H9" s="47">
        <v>50</v>
      </c>
      <c r="I9" s="50">
        <v>1.4999999999999999E-2</v>
      </c>
      <c r="J9" s="121">
        <f t="shared" si="1"/>
        <v>0.75</v>
      </c>
      <c r="K9" s="42"/>
      <c r="L9" s="111"/>
    </row>
    <row r="10" spans="1:12" x14ac:dyDescent="0.35">
      <c r="A10" s="40"/>
      <c r="B10" s="183"/>
      <c r="C10" s="183"/>
      <c r="D10" s="42"/>
      <c r="E10" s="42"/>
      <c r="F10" s="15"/>
      <c r="G10" s="51" t="s">
        <v>59</v>
      </c>
      <c r="H10" s="104">
        <v>480</v>
      </c>
      <c r="I10" s="109">
        <v>0.06</v>
      </c>
      <c r="J10" s="121">
        <f t="shared" si="1"/>
        <v>28.799999999999997</v>
      </c>
      <c r="K10" s="42"/>
      <c r="L10" s="111"/>
    </row>
    <row r="11" spans="1:12" x14ac:dyDescent="0.35">
      <c r="A11" s="140"/>
      <c r="B11" s="72"/>
      <c r="C11" s="72"/>
      <c r="D11" s="42"/>
      <c r="E11" s="114"/>
      <c r="F11" s="15"/>
      <c r="G11" s="51" t="s">
        <v>60</v>
      </c>
      <c r="H11" s="104">
        <v>25</v>
      </c>
      <c r="I11" s="109">
        <v>0.15</v>
      </c>
      <c r="J11" s="122">
        <f t="shared" si="1"/>
        <v>3.75</v>
      </c>
      <c r="K11" s="42"/>
      <c r="L11" s="111"/>
    </row>
    <row r="12" spans="1:12" ht="15" thickBot="1" x14ac:dyDescent="0.4">
      <c r="A12" s="40"/>
      <c r="B12" s="72"/>
      <c r="C12" s="72"/>
      <c r="D12" s="42"/>
      <c r="E12" s="42"/>
      <c r="F12" s="15"/>
      <c r="G12" s="126" t="s">
        <v>61</v>
      </c>
      <c r="H12" s="123">
        <v>20</v>
      </c>
      <c r="I12" s="124">
        <v>0.06</v>
      </c>
      <c r="J12" s="125">
        <f t="shared" si="1"/>
        <v>1.2</v>
      </c>
      <c r="K12" s="2"/>
      <c r="L12" s="111"/>
    </row>
    <row r="13" spans="1:12" ht="15" thickBot="1" x14ac:dyDescent="0.4">
      <c r="A13" s="105"/>
      <c r="B13" s="72"/>
      <c r="C13" s="72"/>
      <c r="D13" s="5"/>
      <c r="E13" s="114"/>
      <c r="F13" s="16"/>
      <c r="G13" s="106"/>
      <c r="H13" s="107"/>
      <c r="I13" s="21"/>
      <c r="J13" s="2"/>
      <c r="L13" s="111"/>
    </row>
    <row r="14" spans="1:12" ht="15" thickBot="1" x14ac:dyDescent="0.4">
      <c r="A14" s="58" t="s">
        <v>12</v>
      </c>
      <c r="B14" s="175">
        <f>SUM(B4:C10)</f>
        <v>1022</v>
      </c>
      <c r="C14" s="176"/>
      <c r="D14" s="57"/>
      <c r="E14" s="34">
        <f>SUM(E4:E10)</f>
        <v>86.860000000000028</v>
      </c>
      <c r="F14" s="17"/>
      <c r="G14" s="59" t="s">
        <v>23</v>
      </c>
      <c r="H14" s="108">
        <f>SUM(H4:H12)</f>
        <v>1027</v>
      </c>
      <c r="I14" s="43"/>
      <c r="J14" s="35">
        <f>SUM(J4:J12)</f>
        <v>89.74499999999999</v>
      </c>
      <c r="K14" s="2"/>
      <c r="L14" s="112"/>
    </row>
    <row r="15" spans="1:12" ht="15" thickBot="1" x14ac:dyDescent="0.4">
      <c r="A15" s="2"/>
      <c r="B15" s="2"/>
      <c r="C15" s="2"/>
      <c r="D15" s="2"/>
      <c r="E15" s="2"/>
      <c r="F15" s="15"/>
      <c r="G15" s="2"/>
      <c r="H15" s="2"/>
      <c r="I15" s="2"/>
      <c r="J15" s="2"/>
      <c r="K15" s="2"/>
      <c r="L15" s="2"/>
    </row>
    <row r="16" spans="1:12" ht="15" thickBot="1" x14ac:dyDescent="0.4">
      <c r="B16" s="182" t="s">
        <v>10</v>
      </c>
      <c r="C16" s="182"/>
      <c r="D16" s="2"/>
      <c r="E16" s="2"/>
      <c r="F16" s="17"/>
      <c r="H16" s="170" t="s">
        <v>10</v>
      </c>
      <c r="I16" s="171"/>
      <c r="J16" s="2"/>
      <c r="K16" s="2"/>
      <c r="L16" s="2"/>
    </row>
    <row r="17" spans="1:12" ht="15" thickBot="1" x14ac:dyDescent="0.4">
      <c r="A17" s="2"/>
      <c r="B17" s="146" t="s">
        <v>9</v>
      </c>
      <c r="C17" s="147" t="s">
        <v>8</v>
      </c>
      <c r="D17" s="2"/>
      <c r="E17" s="2"/>
      <c r="F17" s="17"/>
      <c r="G17" s="2"/>
      <c r="H17" s="82" t="s">
        <v>9</v>
      </c>
      <c r="I17" s="83" t="s">
        <v>8</v>
      </c>
      <c r="J17" s="2"/>
      <c r="K17" s="2"/>
      <c r="L17" s="2"/>
    </row>
    <row r="18" spans="1:12" ht="15" thickBot="1" x14ac:dyDescent="0.4">
      <c r="A18" s="29" t="s">
        <v>6</v>
      </c>
      <c r="B18" s="10">
        <v>2</v>
      </c>
      <c r="C18" s="10">
        <f>+B18*60</f>
        <v>120</v>
      </c>
      <c r="D18" s="2"/>
      <c r="E18" s="2"/>
      <c r="F18" s="17"/>
      <c r="G18" s="32" t="s">
        <v>6</v>
      </c>
      <c r="H18" s="10">
        <v>20</v>
      </c>
      <c r="I18" s="10">
        <f>+H18*60</f>
        <v>1200</v>
      </c>
      <c r="J18" s="2"/>
      <c r="K18" s="2"/>
      <c r="L18" s="2"/>
    </row>
    <row r="19" spans="1:12" ht="15" thickBot="1" x14ac:dyDescent="0.4">
      <c r="A19" s="2"/>
      <c r="B19" s="2"/>
      <c r="C19" s="6"/>
      <c r="D19" s="2"/>
      <c r="E19" s="2"/>
      <c r="F19" s="17"/>
      <c r="G19" s="2"/>
      <c r="H19" s="2"/>
      <c r="I19" s="6"/>
      <c r="J19" s="2"/>
      <c r="K19" s="2"/>
      <c r="L19" s="2"/>
    </row>
    <row r="20" spans="1:12" ht="44" thickBot="1" x14ac:dyDescent="0.4">
      <c r="A20" s="22" t="s">
        <v>14</v>
      </c>
      <c r="B20" s="22" t="s">
        <v>11</v>
      </c>
      <c r="D20" s="2"/>
      <c r="E20" s="2"/>
      <c r="F20" s="17"/>
      <c r="G20" s="23" t="s">
        <v>14</v>
      </c>
      <c r="H20" s="24" t="s">
        <v>11</v>
      </c>
      <c r="J20" s="2"/>
      <c r="K20" s="2"/>
      <c r="L20" s="2"/>
    </row>
    <row r="21" spans="1:12" ht="15" thickBot="1" x14ac:dyDescent="0.4">
      <c r="A21" s="8">
        <v>40000</v>
      </c>
      <c r="B21" s="8">
        <f>+A21*1.4</f>
        <v>56000</v>
      </c>
      <c r="C21" s="2"/>
      <c r="D21" s="2"/>
      <c r="E21" s="2"/>
      <c r="F21" s="17"/>
      <c r="G21" s="9">
        <v>40000</v>
      </c>
      <c r="H21" s="8">
        <f>+G21*1.4</f>
        <v>56000</v>
      </c>
      <c r="I21" s="2"/>
      <c r="J21" s="2"/>
      <c r="K21" s="2"/>
      <c r="L21" s="2"/>
    </row>
    <row r="22" spans="1:12" ht="15" thickBot="1" x14ac:dyDescent="0.4">
      <c r="A22" s="5"/>
      <c r="B22" s="5"/>
      <c r="C22" s="4"/>
      <c r="D22" s="4"/>
      <c r="E22" s="4"/>
      <c r="F22" s="17"/>
      <c r="G22" s="5"/>
      <c r="H22" s="5"/>
      <c r="I22" s="4"/>
      <c r="J22" s="4"/>
      <c r="K22" s="4"/>
      <c r="L22" s="2"/>
    </row>
    <row r="23" spans="1:12" ht="15" thickBot="1" x14ac:dyDescent="0.4">
      <c r="A23" s="2"/>
      <c r="B23" s="33" t="s">
        <v>15</v>
      </c>
      <c r="C23" s="33" t="s">
        <v>16</v>
      </c>
      <c r="D23" s="33" t="s">
        <v>17</v>
      </c>
      <c r="E23" s="2"/>
      <c r="F23" s="17"/>
      <c r="G23" s="2"/>
      <c r="H23" s="33" t="s">
        <v>15</v>
      </c>
      <c r="I23" s="33" t="s">
        <v>16</v>
      </c>
      <c r="J23" s="33" t="s">
        <v>17</v>
      </c>
      <c r="K23" s="2"/>
      <c r="L23" s="2"/>
    </row>
    <row r="24" spans="1:12" ht="15" thickBot="1" x14ac:dyDescent="0.4">
      <c r="A24" s="38" t="s">
        <v>7</v>
      </c>
      <c r="B24" s="8">
        <f>+B21/2.68333333333333/60</f>
        <v>347.82608695652215</v>
      </c>
      <c r="C24" s="8">
        <f>+B24/60</f>
        <v>5.7971014492753694</v>
      </c>
      <c r="D24" s="9">
        <f>+C24/60</f>
        <v>9.6618357487922829E-2</v>
      </c>
      <c r="E24" s="2"/>
      <c r="F24" s="17"/>
      <c r="G24" s="39" t="s">
        <v>7</v>
      </c>
      <c r="H24" s="8">
        <f>+H21/2.68333333333333/60</f>
        <v>347.82608695652215</v>
      </c>
      <c r="I24" s="8">
        <f>+H24/60</f>
        <v>5.7971014492753694</v>
      </c>
      <c r="J24" s="9">
        <f>+I24/60</f>
        <v>9.6618357487922829E-2</v>
      </c>
      <c r="K24" s="2"/>
      <c r="L24" s="2"/>
    </row>
    <row r="25" spans="1:12" ht="15" thickBot="1" x14ac:dyDescent="0.4">
      <c r="A25" s="4"/>
      <c r="B25" s="4"/>
      <c r="C25" s="4"/>
      <c r="D25" s="4"/>
      <c r="E25" s="4"/>
      <c r="F25" s="17"/>
      <c r="G25" s="4"/>
      <c r="H25" s="4"/>
      <c r="I25" s="4"/>
      <c r="J25" s="4"/>
      <c r="K25" s="2"/>
      <c r="L25" s="2"/>
    </row>
    <row r="26" spans="1:12" ht="15" thickBot="1" x14ac:dyDescent="0.4">
      <c r="A26" s="172" t="s">
        <v>19</v>
      </c>
      <c r="B26" s="173"/>
      <c r="C26" s="173"/>
      <c r="D26" s="174"/>
      <c r="E26" s="36">
        <f>+D24*C18</f>
        <v>11.594202898550739</v>
      </c>
      <c r="F26" s="18"/>
      <c r="G26" s="173" t="s">
        <v>19</v>
      </c>
      <c r="H26" s="173"/>
      <c r="I26" s="173"/>
      <c r="J26" s="174"/>
      <c r="K26" s="35">
        <f>+J24*I18</f>
        <v>115.94202898550739</v>
      </c>
      <c r="L26" s="2"/>
    </row>
    <row r="27" spans="1:12" ht="15" thickBot="1" x14ac:dyDescent="0.4">
      <c r="A27" s="153" t="s">
        <v>13</v>
      </c>
      <c r="B27" s="154"/>
      <c r="C27" s="154"/>
      <c r="D27" s="155"/>
      <c r="E27" s="143">
        <f>+E14/10</f>
        <v>8.6860000000000035</v>
      </c>
      <c r="F27" s="17"/>
      <c r="G27" s="157" t="s">
        <v>13</v>
      </c>
      <c r="H27" s="157"/>
      <c r="I27" s="157"/>
      <c r="J27" s="158"/>
      <c r="K27" s="28">
        <f>+J14/10</f>
        <v>8.974499999999999</v>
      </c>
      <c r="L27" s="2"/>
    </row>
    <row r="28" spans="1:12" ht="15" thickBot="1" x14ac:dyDescent="0.4">
      <c r="A28" s="159" t="s">
        <v>18</v>
      </c>
      <c r="B28" s="160"/>
      <c r="C28" s="160"/>
      <c r="D28" s="160"/>
      <c r="E28" s="26">
        <f>+E26/100</f>
        <v>0.11594202898550739</v>
      </c>
      <c r="F28" s="15"/>
      <c r="G28" s="161" t="s">
        <v>18</v>
      </c>
      <c r="H28" s="160"/>
      <c r="I28" s="160"/>
      <c r="J28" s="160"/>
      <c r="K28" s="27">
        <f>+K26/10</f>
        <v>11.594202898550739</v>
      </c>
      <c r="L28" s="2"/>
    </row>
    <row r="29" spans="1:12" ht="15" thickBot="1" x14ac:dyDescent="0.4">
      <c r="A29" s="2"/>
      <c r="B29" s="2"/>
      <c r="C29" s="2"/>
      <c r="D29" s="2"/>
      <c r="E29" s="2"/>
      <c r="F29" s="18"/>
      <c r="G29" s="2"/>
      <c r="H29" s="2"/>
      <c r="I29" s="2"/>
      <c r="J29" s="2"/>
      <c r="K29" s="55"/>
      <c r="L29" s="2"/>
    </row>
    <row r="30" spans="1:12" ht="15" thickBot="1" x14ac:dyDescent="0.4">
      <c r="A30" s="162" t="s">
        <v>20</v>
      </c>
      <c r="B30" s="163"/>
      <c r="C30" s="163"/>
      <c r="D30" s="164"/>
      <c r="E30" s="144">
        <f>SUM(E27:E28)</f>
        <v>8.8019420289855113</v>
      </c>
      <c r="F30" s="54"/>
      <c r="G30" s="165" t="s">
        <v>20</v>
      </c>
      <c r="H30" s="163"/>
      <c r="I30" s="163"/>
      <c r="J30" s="166"/>
      <c r="K30" s="25">
        <f>SUM(K27:K28)</f>
        <v>20.56870289855074</v>
      </c>
      <c r="L30" s="2"/>
    </row>
    <row r="31" spans="1:12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2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mergeCells count="21">
    <mergeCell ref="A30:D30"/>
    <mergeCell ref="G30:J30"/>
    <mergeCell ref="H16:I16"/>
    <mergeCell ref="A26:D26"/>
    <mergeCell ref="G26:J26"/>
    <mergeCell ref="A27:D27"/>
    <mergeCell ref="G27:J27"/>
    <mergeCell ref="A28:D28"/>
    <mergeCell ref="G28:J28"/>
    <mergeCell ref="B16:C16"/>
    <mergeCell ref="B7:C7"/>
    <mergeCell ref="B8:C8"/>
    <mergeCell ref="B9:C9"/>
    <mergeCell ref="B10:C10"/>
    <mergeCell ref="B14:C14"/>
    <mergeCell ref="B6:C6"/>
    <mergeCell ref="A2:E2"/>
    <mergeCell ref="G2:J2"/>
    <mergeCell ref="B3:C3"/>
    <mergeCell ref="B4:C4"/>
    <mergeCell ref="B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F40F-5211-4607-BD53-A5A85E209B80}">
  <dimension ref="A1:L34"/>
  <sheetViews>
    <sheetView topLeftCell="A16" workbookViewId="0">
      <selection activeCell="E16" sqref="E16"/>
    </sheetView>
  </sheetViews>
  <sheetFormatPr baseColWidth="10" defaultRowHeight="14.5" x14ac:dyDescent="0.35"/>
  <cols>
    <col min="1" max="1" width="20.26953125" customWidth="1"/>
    <col min="2" max="2" width="14.26953125" customWidth="1"/>
    <col min="5" max="5" width="14.453125" customWidth="1"/>
    <col min="7" max="7" width="28.26953125" customWidth="1"/>
    <col min="8" max="8" width="14.1796875" customWidth="1"/>
    <col min="9" max="9" width="11.1796875" customWidth="1"/>
    <col min="10" max="10" width="12.26953125" customWidth="1"/>
  </cols>
  <sheetData>
    <row r="1" spans="1:12" ht="15" thickBot="1" x14ac:dyDescent="0.4">
      <c r="A1" s="2"/>
      <c r="B1" s="2"/>
      <c r="C1" s="2"/>
      <c r="D1" s="2"/>
      <c r="E1" s="2"/>
      <c r="F1" s="4"/>
      <c r="G1" s="2"/>
      <c r="H1" s="2"/>
      <c r="I1" s="2"/>
      <c r="J1" s="2"/>
      <c r="K1" s="2"/>
      <c r="L1" s="2"/>
    </row>
    <row r="2" spans="1:12" ht="15" thickBot="1" x14ac:dyDescent="0.4">
      <c r="A2" s="177" t="s">
        <v>63</v>
      </c>
      <c r="B2" s="178"/>
      <c r="C2" s="178"/>
      <c r="D2" s="178"/>
      <c r="E2" s="178"/>
      <c r="F2" s="53"/>
      <c r="G2" s="176" t="s">
        <v>64</v>
      </c>
      <c r="H2" s="176"/>
      <c r="I2" s="176"/>
      <c r="J2" s="179"/>
      <c r="K2" s="4"/>
      <c r="L2" s="2"/>
    </row>
    <row r="3" spans="1:12" ht="15" thickBot="1" x14ac:dyDescent="0.4">
      <c r="A3" s="1" t="s">
        <v>4</v>
      </c>
      <c r="B3" s="180" t="s">
        <v>3</v>
      </c>
      <c r="C3" s="180"/>
      <c r="D3" s="84" t="s">
        <v>0</v>
      </c>
      <c r="E3" s="12" t="s">
        <v>1</v>
      </c>
      <c r="F3" s="14"/>
      <c r="G3" s="13" t="s">
        <v>4</v>
      </c>
      <c r="H3" s="11" t="s">
        <v>3</v>
      </c>
      <c r="I3" s="11" t="s">
        <v>0</v>
      </c>
      <c r="J3" s="11" t="s">
        <v>1</v>
      </c>
      <c r="K3" s="44"/>
      <c r="L3" s="2"/>
    </row>
    <row r="4" spans="1:12" ht="15" thickBot="1" x14ac:dyDescent="0.4">
      <c r="A4" s="93" t="s">
        <v>34</v>
      </c>
      <c r="B4" s="181">
        <v>470</v>
      </c>
      <c r="C4" s="181"/>
      <c r="D4" s="116">
        <v>7.0000000000000007E-2</v>
      </c>
      <c r="E4" s="141">
        <f t="shared" ref="E4:E9" si="0">+D4*B4</f>
        <v>32.900000000000006</v>
      </c>
      <c r="F4" s="15"/>
      <c r="G4" s="51" t="s">
        <v>58</v>
      </c>
      <c r="H4" s="80">
        <v>72</v>
      </c>
      <c r="I4" s="49">
        <v>8.6999999999999994E-2</v>
      </c>
      <c r="J4" s="121">
        <f>+I4*H4</f>
        <v>6.2639999999999993</v>
      </c>
      <c r="K4" s="4"/>
      <c r="L4" s="111"/>
    </row>
    <row r="5" spans="1:12" ht="15" thickBot="1" x14ac:dyDescent="0.4">
      <c r="A5" s="88" t="s">
        <v>2</v>
      </c>
      <c r="B5" s="167">
        <v>520</v>
      </c>
      <c r="C5" s="167"/>
      <c r="D5" s="7">
        <v>1.4999999999999999E-2</v>
      </c>
      <c r="E5" s="141">
        <f t="shared" si="0"/>
        <v>7.8</v>
      </c>
      <c r="F5" s="15"/>
      <c r="G5" s="51" t="s">
        <v>2</v>
      </c>
      <c r="H5" s="80">
        <v>857</v>
      </c>
      <c r="I5" s="49">
        <v>1.4999999999999999E-2</v>
      </c>
      <c r="J5" s="121">
        <f t="shared" ref="J5:J9" si="1">+I5*H5</f>
        <v>12.854999999999999</v>
      </c>
      <c r="K5" s="4"/>
      <c r="L5" s="111"/>
    </row>
    <row r="6" spans="1:12" ht="15" thickBot="1" x14ac:dyDescent="0.4">
      <c r="A6" s="19" t="s">
        <v>66</v>
      </c>
      <c r="B6" s="167">
        <v>2</v>
      </c>
      <c r="C6" s="167"/>
      <c r="D6" s="48">
        <v>0.31</v>
      </c>
      <c r="E6" s="141">
        <f t="shared" si="0"/>
        <v>0.62</v>
      </c>
      <c r="F6" s="15"/>
      <c r="G6" s="52" t="s">
        <v>32</v>
      </c>
      <c r="H6" s="47">
        <v>72</v>
      </c>
      <c r="I6" s="50">
        <v>1.4999999999999999E-2</v>
      </c>
      <c r="J6" s="121">
        <f t="shared" si="1"/>
        <v>1.08</v>
      </c>
      <c r="K6" s="4"/>
      <c r="L6" s="111"/>
    </row>
    <row r="7" spans="1:12" ht="15" thickBot="1" x14ac:dyDescent="0.4">
      <c r="A7" s="19" t="s">
        <v>28</v>
      </c>
      <c r="B7" s="167">
        <v>20</v>
      </c>
      <c r="C7" s="167"/>
      <c r="D7" s="48">
        <v>0.02</v>
      </c>
      <c r="E7" s="141">
        <f t="shared" si="0"/>
        <v>0.4</v>
      </c>
      <c r="F7" s="15"/>
      <c r="G7" s="51" t="s">
        <v>28</v>
      </c>
      <c r="H7" s="104">
        <v>20</v>
      </c>
      <c r="I7" s="109">
        <v>0.02</v>
      </c>
      <c r="J7" s="121">
        <f t="shared" si="1"/>
        <v>0.4</v>
      </c>
      <c r="K7" s="4"/>
      <c r="L7" s="111"/>
    </row>
    <row r="8" spans="1:12" ht="13.5" customHeight="1" thickBot="1" x14ac:dyDescent="0.4">
      <c r="A8" s="184" t="s">
        <v>55</v>
      </c>
      <c r="B8" s="185">
        <v>2</v>
      </c>
      <c r="C8" s="185"/>
      <c r="D8" s="117">
        <v>0.28000000000000003</v>
      </c>
      <c r="E8" s="142">
        <f t="shared" si="0"/>
        <v>0.56000000000000005</v>
      </c>
      <c r="F8" s="15"/>
      <c r="G8" s="51" t="s">
        <v>65</v>
      </c>
      <c r="H8" s="104">
        <v>5</v>
      </c>
      <c r="I8" s="109">
        <v>0.17</v>
      </c>
      <c r="J8" s="122">
        <f t="shared" si="1"/>
        <v>0.85000000000000009</v>
      </c>
      <c r="K8" s="42"/>
      <c r="L8" s="111"/>
    </row>
    <row r="9" spans="1:12" ht="15" thickBot="1" x14ac:dyDescent="0.4">
      <c r="A9" s="40"/>
      <c r="B9" s="183"/>
      <c r="C9" s="183"/>
      <c r="D9" s="42"/>
      <c r="E9" s="42"/>
      <c r="F9" s="15"/>
      <c r="G9" s="126" t="s">
        <v>47</v>
      </c>
      <c r="H9" s="123">
        <v>5</v>
      </c>
      <c r="I9" s="124">
        <v>0.31</v>
      </c>
      <c r="J9" s="125">
        <f t="shared" si="1"/>
        <v>1.55</v>
      </c>
      <c r="K9" s="42"/>
      <c r="L9" s="111"/>
    </row>
    <row r="10" spans="1:12" ht="15" thickBot="1" x14ac:dyDescent="0.4">
      <c r="A10" s="105"/>
      <c r="B10" s="72"/>
      <c r="C10" s="72"/>
      <c r="D10" s="5"/>
      <c r="E10" s="114"/>
      <c r="F10" s="15"/>
      <c r="G10" s="106"/>
      <c r="H10" s="107"/>
      <c r="I10" s="21"/>
      <c r="J10" s="2"/>
      <c r="K10" s="42"/>
      <c r="L10" s="111"/>
    </row>
    <row r="11" spans="1:12" ht="15" thickBot="1" x14ac:dyDescent="0.4">
      <c r="A11" s="58" t="s">
        <v>12</v>
      </c>
      <c r="B11" s="175">
        <f>SUM(B4:C9)</f>
        <v>1014</v>
      </c>
      <c r="C11" s="176"/>
      <c r="D11" s="57"/>
      <c r="E11" s="34">
        <f>SUM(E4:E9)</f>
        <v>42.28</v>
      </c>
      <c r="F11" s="15"/>
      <c r="G11" s="59" t="s">
        <v>23</v>
      </c>
      <c r="H11" s="108">
        <f>SUM(H4:H9)</f>
        <v>1031</v>
      </c>
      <c r="I11" s="43"/>
      <c r="J11" s="35">
        <f>SUM(J4:J9)</f>
        <v>22.998999999999999</v>
      </c>
      <c r="K11" s="42"/>
      <c r="L11" s="111"/>
    </row>
    <row r="12" spans="1:12" x14ac:dyDescent="0.35">
      <c r="A12" s="2"/>
      <c r="B12" s="2"/>
      <c r="C12" s="2"/>
      <c r="D12" s="2"/>
      <c r="E12" s="2"/>
      <c r="F12" s="15"/>
      <c r="G12" s="2"/>
      <c r="H12" s="2"/>
      <c r="I12" s="2"/>
      <c r="J12" s="2"/>
      <c r="K12" s="2"/>
      <c r="L12" s="111"/>
    </row>
    <row r="13" spans="1:12" ht="15" thickBot="1" x14ac:dyDescent="0.4">
      <c r="A13" s="4"/>
      <c r="B13" s="3"/>
      <c r="C13" s="3"/>
      <c r="D13" s="4"/>
      <c r="E13" s="5"/>
      <c r="F13" s="16"/>
      <c r="G13" s="2"/>
      <c r="H13" s="2"/>
      <c r="I13" s="2"/>
      <c r="J13" s="2"/>
      <c r="L13" s="111"/>
    </row>
    <row r="14" spans="1:12" ht="15" thickBot="1" x14ac:dyDescent="0.4">
      <c r="B14" s="168" t="s">
        <v>10</v>
      </c>
      <c r="C14" s="169"/>
      <c r="D14" s="2"/>
      <c r="E14" s="2"/>
      <c r="F14" s="17"/>
      <c r="H14" s="170" t="s">
        <v>10</v>
      </c>
      <c r="I14" s="171"/>
      <c r="J14" s="2"/>
      <c r="K14" s="2"/>
      <c r="L14" s="112"/>
    </row>
    <row r="15" spans="1:12" ht="15" thickBot="1" x14ac:dyDescent="0.4">
      <c r="A15" s="2"/>
      <c r="B15" s="82" t="s">
        <v>9</v>
      </c>
      <c r="C15" s="83" t="s">
        <v>8</v>
      </c>
      <c r="D15" s="2"/>
      <c r="E15" s="2"/>
      <c r="F15" s="15"/>
      <c r="G15" s="2"/>
      <c r="H15" s="82" t="s">
        <v>9</v>
      </c>
      <c r="I15" s="83" t="s">
        <v>8</v>
      </c>
      <c r="J15" s="2"/>
      <c r="K15" s="2"/>
      <c r="L15" s="2"/>
    </row>
    <row r="16" spans="1:12" ht="15" thickBot="1" x14ac:dyDescent="0.4">
      <c r="A16" s="29" t="s">
        <v>6</v>
      </c>
      <c r="B16" s="10">
        <v>2</v>
      </c>
      <c r="C16" s="10">
        <f>+B16*60</f>
        <v>120</v>
      </c>
      <c r="D16" s="2"/>
      <c r="E16" s="2"/>
      <c r="F16" s="17"/>
      <c r="G16" s="32" t="s">
        <v>6</v>
      </c>
      <c r="H16" s="10">
        <v>20</v>
      </c>
      <c r="I16" s="10">
        <f>+H16*60</f>
        <v>1200</v>
      </c>
      <c r="J16" s="2"/>
      <c r="K16" s="2"/>
      <c r="L16" s="2"/>
    </row>
    <row r="17" spans="1:12" ht="15" thickBot="1" x14ac:dyDescent="0.4">
      <c r="A17" s="2"/>
      <c r="B17" s="2"/>
      <c r="C17" s="6"/>
      <c r="D17" s="2"/>
      <c r="E17" s="2"/>
      <c r="F17" s="17"/>
      <c r="G17" s="2"/>
      <c r="H17" s="2"/>
      <c r="I17" s="2"/>
      <c r="J17" s="2"/>
      <c r="K17" s="2"/>
      <c r="L17" s="2"/>
    </row>
    <row r="18" spans="1:12" ht="44" thickBot="1" x14ac:dyDescent="0.4">
      <c r="A18" s="22" t="s">
        <v>14</v>
      </c>
      <c r="B18" s="22" t="s">
        <v>11</v>
      </c>
      <c r="D18" s="2"/>
      <c r="E18" s="2"/>
      <c r="F18" s="17"/>
      <c r="G18" s="23" t="s">
        <v>14</v>
      </c>
      <c r="H18" s="24" t="s">
        <v>11</v>
      </c>
      <c r="I18" s="2"/>
      <c r="J18" s="2"/>
      <c r="K18" s="2"/>
      <c r="L18" s="2"/>
    </row>
    <row r="19" spans="1:12" ht="15" thickBot="1" x14ac:dyDescent="0.4">
      <c r="A19" s="8">
        <v>40000</v>
      </c>
      <c r="B19" s="8">
        <f>+A19*1.4</f>
        <v>56000</v>
      </c>
      <c r="C19" s="2"/>
      <c r="D19" s="2"/>
      <c r="E19" s="2"/>
      <c r="F19" s="17"/>
      <c r="G19" s="9">
        <v>40000</v>
      </c>
      <c r="H19" s="8">
        <f>+G19*1.4</f>
        <v>56000</v>
      </c>
      <c r="J19" s="2"/>
      <c r="K19" s="2"/>
      <c r="L19" s="2"/>
    </row>
    <row r="20" spans="1:12" ht="15" thickBot="1" x14ac:dyDescent="0.4">
      <c r="A20" s="5"/>
      <c r="B20" s="5"/>
      <c r="C20" s="4"/>
      <c r="D20" s="4"/>
      <c r="E20" s="4"/>
      <c r="F20" s="17"/>
      <c r="I20" s="2"/>
      <c r="J20" s="2"/>
      <c r="K20" s="2"/>
      <c r="L20" s="2"/>
    </row>
    <row r="21" spans="1:12" ht="15" thickBot="1" x14ac:dyDescent="0.4">
      <c r="A21" s="2"/>
      <c r="B21" s="33" t="s">
        <v>15</v>
      </c>
      <c r="C21" s="33" t="s">
        <v>16</v>
      </c>
      <c r="D21" s="33" t="s">
        <v>17</v>
      </c>
      <c r="E21" s="2"/>
      <c r="F21" s="17"/>
      <c r="G21" s="2"/>
      <c r="H21" s="33" t="s">
        <v>15</v>
      </c>
      <c r="I21" s="33" t="s">
        <v>16</v>
      </c>
      <c r="J21" s="33" t="s">
        <v>17</v>
      </c>
      <c r="K21" s="4"/>
      <c r="L21" s="2"/>
    </row>
    <row r="22" spans="1:12" ht="15" thickBot="1" x14ac:dyDescent="0.4">
      <c r="A22" s="38" t="s">
        <v>7</v>
      </c>
      <c r="B22" s="8">
        <f>+B19/2.68333333333333/60</f>
        <v>347.82608695652215</v>
      </c>
      <c r="C22" s="8">
        <f>+B22/60</f>
        <v>5.7971014492753694</v>
      </c>
      <c r="D22" s="9">
        <f>+C22/60</f>
        <v>9.6618357487922829E-2</v>
      </c>
      <c r="E22" s="2"/>
      <c r="F22" s="17"/>
      <c r="G22" s="39" t="s">
        <v>7</v>
      </c>
      <c r="H22" s="8">
        <f>+H19/2.68333333333333/60</f>
        <v>347.82608695652215</v>
      </c>
      <c r="I22" s="8">
        <f>+H22/60</f>
        <v>5.7971014492753694</v>
      </c>
      <c r="J22" s="9">
        <f>+I22/60</f>
        <v>9.6618357487922829E-2</v>
      </c>
      <c r="K22" s="2"/>
      <c r="L22" s="2"/>
    </row>
    <row r="23" spans="1:12" ht="15" thickBot="1" x14ac:dyDescent="0.4">
      <c r="A23" s="4"/>
      <c r="B23" s="4"/>
      <c r="C23" s="4"/>
      <c r="D23" s="4"/>
      <c r="E23" s="4"/>
      <c r="F23" s="17"/>
      <c r="G23" s="4"/>
      <c r="H23" s="4"/>
      <c r="I23" s="4"/>
      <c r="J23" s="4"/>
      <c r="K23" s="2"/>
      <c r="L23" s="2"/>
    </row>
    <row r="24" spans="1:12" ht="15" thickBot="1" x14ac:dyDescent="0.4">
      <c r="A24" s="172" t="s">
        <v>19</v>
      </c>
      <c r="B24" s="173"/>
      <c r="C24" s="173"/>
      <c r="D24" s="174"/>
      <c r="E24" s="36">
        <f>+D22*C16</f>
        <v>11.594202898550739</v>
      </c>
      <c r="F24" s="17"/>
      <c r="G24" s="173" t="s">
        <v>19</v>
      </c>
      <c r="H24" s="173"/>
      <c r="I24" s="173"/>
      <c r="J24" s="174"/>
      <c r="K24" s="35">
        <f>+J22*I16</f>
        <v>115.94202898550739</v>
      </c>
      <c r="L24" s="2"/>
    </row>
    <row r="25" spans="1:12" ht="15" thickBot="1" x14ac:dyDescent="0.4">
      <c r="A25" s="4"/>
      <c r="B25" s="4"/>
      <c r="C25" s="4"/>
      <c r="D25" s="4"/>
      <c r="E25" s="4"/>
      <c r="F25" s="17"/>
      <c r="K25" s="42"/>
      <c r="L25" s="2"/>
    </row>
    <row r="26" spans="1:12" ht="15" thickBot="1" x14ac:dyDescent="0.4">
      <c r="A26" s="153" t="s">
        <v>13</v>
      </c>
      <c r="B26" s="154"/>
      <c r="C26" s="154"/>
      <c r="D26" s="155"/>
      <c r="E26" s="143">
        <f>+E11/10</f>
        <v>4.2279999999999998</v>
      </c>
      <c r="F26" s="18"/>
      <c r="G26" s="157" t="s">
        <v>13</v>
      </c>
      <c r="H26" s="157"/>
      <c r="I26" s="157"/>
      <c r="J26" s="158"/>
      <c r="K26" s="28">
        <f>+J11/10</f>
        <v>2.2999000000000001</v>
      </c>
      <c r="L26" s="2"/>
    </row>
    <row r="27" spans="1:12" ht="15" thickBot="1" x14ac:dyDescent="0.4">
      <c r="A27" s="159" t="s">
        <v>18</v>
      </c>
      <c r="B27" s="160"/>
      <c r="C27" s="160"/>
      <c r="D27" s="160"/>
      <c r="E27" s="26">
        <f>+E24/100</f>
        <v>0.11594202898550739</v>
      </c>
      <c r="F27" s="17"/>
      <c r="G27" s="161" t="s">
        <v>18</v>
      </c>
      <c r="H27" s="160"/>
      <c r="I27" s="160"/>
      <c r="J27" s="160"/>
      <c r="K27" s="27">
        <f>+K24/10</f>
        <v>11.594202898550739</v>
      </c>
      <c r="L27" s="2"/>
    </row>
    <row r="28" spans="1:12" ht="15" thickBot="1" x14ac:dyDescent="0.4">
      <c r="A28" s="2"/>
      <c r="B28" s="2"/>
      <c r="C28" s="2"/>
      <c r="D28" s="2"/>
      <c r="E28" s="2"/>
      <c r="F28" s="15"/>
      <c r="G28" s="2"/>
      <c r="H28" s="2"/>
      <c r="I28" s="2"/>
      <c r="J28" s="2"/>
      <c r="K28" s="55"/>
      <c r="L28" s="2"/>
    </row>
    <row r="29" spans="1:12" ht="15" thickBot="1" x14ac:dyDescent="0.4">
      <c r="A29" s="162" t="s">
        <v>20</v>
      </c>
      <c r="B29" s="163"/>
      <c r="C29" s="163"/>
      <c r="D29" s="164"/>
      <c r="E29" s="144">
        <f>SUM(E26:E27)</f>
        <v>4.3439420289855075</v>
      </c>
      <c r="F29" s="127"/>
      <c r="G29" s="165" t="s">
        <v>20</v>
      </c>
      <c r="H29" s="163"/>
      <c r="I29" s="163"/>
      <c r="J29" s="166"/>
      <c r="K29" s="25">
        <f>SUM(K26:K27)</f>
        <v>13.894102898550738</v>
      </c>
      <c r="L29" s="2"/>
    </row>
    <row r="30" spans="1:12" x14ac:dyDescent="0.35">
      <c r="A30" s="2"/>
      <c r="B30" s="2"/>
      <c r="C30" s="2"/>
      <c r="D30" s="2"/>
      <c r="E30" s="2"/>
      <c r="F30" s="4"/>
      <c r="G30" s="2"/>
      <c r="H30" s="2"/>
      <c r="I30" s="2"/>
      <c r="J30" s="2"/>
      <c r="K30" s="2"/>
      <c r="L30" s="2"/>
    </row>
    <row r="31" spans="1:12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35">
      <c r="A32" s="2"/>
      <c r="B32" s="2"/>
      <c r="C32" s="2"/>
      <c r="D32" s="2"/>
      <c r="E32" s="2"/>
      <c r="F32" s="2"/>
      <c r="K32" s="2"/>
      <c r="L32" s="2"/>
    </row>
    <row r="33" spans="1:12" x14ac:dyDescent="0.35">
      <c r="A33" s="2"/>
      <c r="B33" s="2"/>
      <c r="C33" s="2"/>
      <c r="D33" s="2"/>
      <c r="E33" s="2"/>
      <c r="F33" s="2"/>
      <c r="K33" s="2"/>
      <c r="L33" s="2"/>
    </row>
    <row r="34" spans="1:12" x14ac:dyDescent="0.35">
      <c r="F34" s="2"/>
      <c r="L34" s="2"/>
    </row>
  </sheetData>
  <mergeCells count="20">
    <mergeCell ref="A29:D29"/>
    <mergeCell ref="G29:J29"/>
    <mergeCell ref="H14:I14"/>
    <mergeCell ref="A24:D24"/>
    <mergeCell ref="G24:J24"/>
    <mergeCell ref="A26:D26"/>
    <mergeCell ref="G26:J26"/>
    <mergeCell ref="A27:D27"/>
    <mergeCell ref="G27:J27"/>
    <mergeCell ref="B14:C14"/>
    <mergeCell ref="B6:C6"/>
    <mergeCell ref="B7:C7"/>
    <mergeCell ref="B8:C8"/>
    <mergeCell ref="B9:C9"/>
    <mergeCell ref="B11:C11"/>
    <mergeCell ref="A2:E2"/>
    <mergeCell ref="G2:J2"/>
    <mergeCell ref="B3:C3"/>
    <mergeCell ref="B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55F5A-1F8F-4F5D-BF46-B1639D7AE877}">
  <dimension ref="A1:L34"/>
  <sheetViews>
    <sheetView topLeftCell="A22" workbookViewId="0">
      <selection activeCell="G37" sqref="G37"/>
    </sheetView>
  </sheetViews>
  <sheetFormatPr baseColWidth="10" defaultRowHeight="14.5" x14ac:dyDescent="0.35"/>
  <cols>
    <col min="1" max="1" width="20.26953125" customWidth="1"/>
    <col min="2" max="2" width="14.26953125" customWidth="1"/>
    <col min="5" max="5" width="14.453125" customWidth="1"/>
    <col min="7" max="7" width="28.26953125" customWidth="1"/>
    <col min="8" max="8" width="14.1796875" customWidth="1"/>
    <col min="9" max="9" width="11.1796875" customWidth="1"/>
    <col min="10" max="10" width="12.26953125" customWidth="1"/>
  </cols>
  <sheetData>
    <row r="1" spans="1:11" ht="15" thickBot="1" x14ac:dyDescent="0.4">
      <c r="A1" s="2"/>
      <c r="B1" s="2"/>
      <c r="C1" s="2"/>
      <c r="D1" s="2"/>
      <c r="E1" s="2"/>
      <c r="F1" s="4"/>
      <c r="G1" s="2"/>
      <c r="H1" s="2"/>
      <c r="I1" s="2"/>
      <c r="J1" s="2"/>
      <c r="K1" s="2"/>
    </row>
    <row r="2" spans="1:11" ht="15" thickBot="1" x14ac:dyDescent="0.4">
      <c r="A2" s="177" t="s">
        <v>67</v>
      </c>
      <c r="B2" s="178"/>
      <c r="C2" s="178"/>
      <c r="D2" s="178"/>
      <c r="E2" s="178"/>
      <c r="F2" s="53"/>
      <c r="G2" s="176" t="s">
        <v>49</v>
      </c>
      <c r="H2" s="176"/>
      <c r="I2" s="176"/>
      <c r="J2" s="179"/>
      <c r="K2" s="2"/>
    </row>
    <row r="3" spans="1:11" ht="15" thickBot="1" x14ac:dyDescent="0.4">
      <c r="A3" s="1" t="s">
        <v>4</v>
      </c>
      <c r="B3" s="180" t="s">
        <v>3</v>
      </c>
      <c r="C3" s="180"/>
      <c r="D3" s="84" t="s">
        <v>0</v>
      </c>
      <c r="E3" s="12" t="s">
        <v>1</v>
      </c>
      <c r="F3" s="14"/>
      <c r="G3" s="13" t="s">
        <v>4</v>
      </c>
      <c r="H3" s="11" t="s">
        <v>3</v>
      </c>
      <c r="I3" s="11" t="s">
        <v>0</v>
      </c>
      <c r="J3" s="11" t="s">
        <v>1</v>
      </c>
      <c r="K3" s="2"/>
    </row>
    <row r="4" spans="1:11" x14ac:dyDescent="0.35">
      <c r="A4" s="93" t="s">
        <v>34</v>
      </c>
      <c r="B4" s="181">
        <v>550</v>
      </c>
      <c r="C4" s="181"/>
      <c r="D4" s="116">
        <v>7.3999999999999996E-2</v>
      </c>
      <c r="E4" s="141">
        <f t="shared" ref="E4:E10" si="0">+D4*B4</f>
        <v>40.699999999999996</v>
      </c>
      <c r="F4" s="15"/>
      <c r="G4" s="51"/>
      <c r="H4" s="80"/>
      <c r="I4" s="49"/>
      <c r="J4" s="7">
        <f t="shared" ref="J4:J10" si="1">+I4*H4</f>
        <v>0</v>
      </c>
      <c r="K4" s="2"/>
    </row>
    <row r="5" spans="1:11" x14ac:dyDescent="0.35">
      <c r="A5" s="88" t="s">
        <v>35</v>
      </c>
      <c r="B5" s="167">
        <v>430</v>
      </c>
      <c r="C5" s="167"/>
      <c r="D5" s="7">
        <v>2E-3</v>
      </c>
      <c r="E5" s="186">
        <f t="shared" si="0"/>
        <v>0.86</v>
      </c>
      <c r="F5" s="15"/>
      <c r="G5" s="51" t="s">
        <v>50</v>
      </c>
      <c r="H5" s="80">
        <v>120</v>
      </c>
      <c r="I5" s="49">
        <v>0.09</v>
      </c>
      <c r="J5" s="7">
        <f t="shared" si="1"/>
        <v>10.799999999999999</v>
      </c>
      <c r="K5" s="2"/>
    </row>
    <row r="6" spans="1:11" x14ac:dyDescent="0.35">
      <c r="A6" s="19" t="s">
        <v>21</v>
      </c>
      <c r="B6" s="167">
        <v>1</v>
      </c>
      <c r="C6" s="167"/>
      <c r="D6" s="7">
        <v>0.02</v>
      </c>
      <c r="E6" s="186">
        <f t="shared" si="0"/>
        <v>0.02</v>
      </c>
      <c r="F6" s="15"/>
      <c r="G6" s="51" t="s">
        <v>5</v>
      </c>
      <c r="H6" s="80">
        <v>600</v>
      </c>
      <c r="I6" s="49">
        <v>0.06</v>
      </c>
      <c r="J6" s="7">
        <f t="shared" si="1"/>
        <v>36</v>
      </c>
      <c r="K6" s="2"/>
    </row>
    <row r="7" spans="1:11" x14ac:dyDescent="0.35">
      <c r="A7" s="19" t="s">
        <v>36</v>
      </c>
      <c r="B7" s="167">
        <v>2</v>
      </c>
      <c r="C7" s="167"/>
      <c r="D7" s="48">
        <v>0.17</v>
      </c>
      <c r="E7" s="186">
        <f t="shared" si="0"/>
        <v>0.34</v>
      </c>
      <c r="F7" s="15"/>
      <c r="G7" s="51" t="s">
        <v>51</v>
      </c>
      <c r="H7" s="80">
        <v>500</v>
      </c>
      <c r="I7" s="49">
        <v>2E-3</v>
      </c>
      <c r="J7" s="7">
        <f t="shared" si="1"/>
        <v>1</v>
      </c>
      <c r="K7" s="2"/>
    </row>
    <row r="8" spans="1:11" x14ac:dyDescent="0.35">
      <c r="A8" s="19" t="s">
        <v>28</v>
      </c>
      <c r="B8" s="167">
        <v>20</v>
      </c>
      <c r="C8" s="167"/>
      <c r="D8" s="48">
        <v>0.02</v>
      </c>
      <c r="E8" s="186">
        <f t="shared" si="0"/>
        <v>0.4</v>
      </c>
      <c r="F8" s="15"/>
      <c r="G8" s="52" t="s">
        <v>32</v>
      </c>
      <c r="H8" s="47">
        <v>40</v>
      </c>
      <c r="I8" s="50">
        <v>1.4999999999999999E-2</v>
      </c>
      <c r="J8" s="7">
        <f t="shared" si="1"/>
        <v>0.6</v>
      </c>
      <c r="K8" s="2"/>
    </row>
    <row r="9" spans="1:11" ht="15" thickBot="1" x14ac:dyDescent="0.4">
      <c r="A9" s="184" t="s">
        <v>22</v>
      </c>
      <c r="B9" s="185">
        <v>20</v>
      </c>
      <c r="C9" s="185"/>
      <c r="D9" s="117">
        <v>0.02</v>
      </c>
      <c r="E9" s="187">
        <f t="shared" si="0"/>
        <v>0.4</v>
      </c>
      <c r="F9" s="15"/>
      <c r="G9" s="51" t="s">
        <v>28</v>
      </c>
      <c r="H9" s="104">
        <v>20</v>
      </c>
      <c r="I9" s="109">
        <v>0.02</v>
      </c>
      <c r="J9" s="7">
        <f t="shared" si="1"/>
        <v>0.4</v>
      </c>
      <c r="K9" s="2"/>
    </row>
    <row r="10" spans="1:11" ht="20" customHeight="1" x14ac:dyDescent="0.35">
      <c r="A10" s="40"/>
      <c r="B10" s="183"/>
      <c r="C10" s="183"/>
      <c r="D10" s="42"/>
      <c r="E10" s="42"/>
      <c r="F10" s="15"/>
      <c r="G10" s="51" t="s">
        <v>36</v>
      </c>
      <c r="H10" s="104">
        <v>2</v>
      </c>
      <c r="I10" s="109">
        <v>0.17</v>
      </c>
      <c r="J10" s="48">
        <f t="shared" si="1"/>
        <v>0.34</v>
      </c>
      <c r="K10" s="2"/>
    </row>
    <row r="11" spans="1:11" ht="15" thickBot="1" x14ac:dyDescent="0.4">
      <c r="A11" s="105"/>
      <c r="B11" s="72"/>
      <c r="C11" s="72"/>
      <c r="D11" s="5"/>
      <c r="E11" s="114"/>
      <c r="F11" s="15"/>
      <c r="G11" s="106"/>
      <c r="H11" s="107"/>
      <c r="I11" s="21"/>
      <c r="J11" s="2"/>
      <c r="K11" s="2"/>
    </row>
    <row r="12" spans="1:11" ht="15" thickBot="1" x14ac:dyDescent="0.4">
      <c r="A12" s="58" t="s">
        <v>12</v>
      </c>
      <c r="B12" s="175">
        <f>SUM(B4:C10)</f>
        <v>1023</v>
      </c>
      <c r="C12" s="176"/>
      <c r="D12" s="57"/>
      <c r="E12" s="34">
        <f>SUM(E4:E10)</f>
        <v>42.72</v>
      </c>
      <c r="F12" s="15"/>
      <c r="G12" s="59" t="s">
        <v>23</v>
      </c>
      <c r="H12" s="108">
        <f>SUM(H4:H10)</f>
        <v>1282</v>
      </c>
      <c r="I12" s="43"/>
      <c r="J12" s="35">
        <f>SUM(J4:J10)</f>
        <v>49.14</v>
      </c>
      <c r="K12" s="2"/>
    </row>
    <row r="13" spans="1:11" x14ac:dyDescent="0.35">
      <c r="A13" s="2"/>
      <c r="B13" s="2"/>
      <c r="C13" s="2"/>
      <c r="D13" s="2"/>
      <c r="E13" s="2"/>
      <c r="F13" s="16"/>
      <c r="G13" s="2"/>
      <c r="H13" s="2"/>
      <c r="I13" s="2"/>
      <c r="J13" s="2"/>
      <c r="K13" s="2"/>
    </row>
    <row r="14" spans="1:11" ht="15" thickBot="1" x14ac:dyDescent="0.4">
      <c r="A14" s="4"/>
      <c r="B14" s="3"/>
      <c r="C14" s="3"/>
      <c r="D14" s="4"/>
      <c r="E14" s="5"/>
      <c r="F14" s="17"/>
      <c r="G14" s="2"/>
      <c r="H14" s="2"/>
      <c r="I14" s="2"/>
      <c r="J14" s="2"/>
      <c r="K14" s="2"/>
    </row>
    <row r="15" spans="1:11" ht="15" thickBot="1" x14ac:dyDescent="0.4">
      <c r="B15" s="168" t="s">
        <v>10</v>
      </c>
      <c r="C15" s="169"/>
      <c r="D15" s="2"/>
      <c r="E15" s="2"/>
      <c r="F15" s="15"/>
      <c r="H15" s="170" t="s">
        <v>10</v>
      </c>
      <c r="I15" s="171"/>
      <c r="J15" s="2"/>
      <c r="K15" s="2"/>
    </row>
    <row r="16" spans="1:11" ht="15" thickBot="1" x14ac:dyDescent="0.4">
      <c r="A16" s="2"/>
      <c r="B16" s="82" t="s">
        <v>9</v>
      </c>
      <c r="C16" s="83" t="s">
        <v>8</v>
      </c>
      <c r="D16" s="2"/>
      <c r="E16" s="2"/>
      <c r="F16" s="17"/>
      <c r="G16" s="2"/>
      <c r="H16" s="82" t="s">
        <v>9</v>
      </c>
      <c r="I16" s="83" t="s">
        <v>8</v>
      </c>
      <c r="J16" s="2"/>
      <c r="K16" s="2"/>
    </row>
    <row r="17" spans="1:12" ht="15" thickBot="1" x14ac:dyDescent="0.4">
      <c r="A17" s="29" t="s">
        <v>6</v>
      </c>
      <c r="B17" s="10">
        <v>2</v>
      </c>
      <c r="C17" s="10">
        <f>+B17*60</f>
        <v>120</v>
      </c>
      <c r="D17" s="2"/>
      <c r="E17" s="2"/>
      <c r="F17" s="17"/>
      <c r="G17" s="32" t="s">
        <v>6</v>
      </c>
      <c r="H17" s="10">
        <v>15</v>
      </c>
      <c r="I17" s="10">
        <f>+H17*60</f>
        <v>900</v>
      </c>
      <c r="J17" s="2"/>
      <c r="K17" s="2"/>
    </row>
    <row r="18" spans="1:12" ht="15" thickBot="1" x14ac:dyDescent="0.4">
      <c r="A18" s="2"/>
      <c r="B18" s="2"/>
      <c r="C18" s="6"/>
      <c r="D18" s="2"/>
      <c r="E18" s="2"/>
      <c r="F18" s="17"/>
      <c r="G18" s="2"/>
      <c r="H18" s="2"/>
      <c r="I18" s="6"/>
      <c r="J18" s="2"/>
      <c r="K18" s="2"/>
    </row>
    <row r="19" spans="1:12" ht="44" thickBot="1" x14ac:dyDescent="0.4">
      <c r="A19" s="22" t="s">
        <v>14</v>
      </c>
      <c r="B19" s="22" t="s">
        <v>11</v>
      </c>
      <c r="D19" s="2"/>
      <c r="E19" s="2"/>
      <c r="F19" s="17"/>
      <c r="G19" s="23" t="s">
        <v>14</v>
      </c>
      <c r="H19" s="24" t="s">
        <v>11</v>
      </c>
      <c r="J19" s="2"/>
      <c r="K19" s="2"/>
    </row>
    <row r="20" spans="1:12" ht="15" thickBot="1" x14ac:dyDescent="0.4">
      <c r="A20" s="8">
        <v>40000</v>
      </c>
      <c r="B20" s="8">
        <f>+A20*1.4</f>
        <v>56000</v>
      </c>
      <c r="C20" s="2"/>
      <c r="D20" s="2"/>
      <c r="E20" s="2"/>
      <c r="F20" s="17"/>
      <c r="G20" s="9">
        <v>40000</v>
      </c>
      <c r="H20" s="8">
        <f>+G20*1.4</f>
        <v>56000</v>
      </c>
      <c r="I20" s="2"/>
      <c r="J20" s="2"/>
      <c r="K20" s="2"/>
    </row>
    <row r="21" spans="1:12" ht="15" thickBot="1" x14ac:dyDescent="0.4">
      <c r="A21" s="5"/>
      <c r="B21" s="5"/>
      <c r="C21" s="4"/>
      <c r="D21" s="4"/>
      <c r="E21" s="4"/>
      <c r="F21" s="17"/>
      <c r="G21" s="5"/>
      <c r="H21" s="5"/>
      <c r="I21" s="4"/>
      <c r="J21" s="4"/>
      <c r="K21" s="2"/>
    </row>
    <row r="22" spans="1:12" ht="15" thickBot="1" x14ac:dyDescent="0.4">
      <c r="A22" s="2"/>
      <c r="B22" s="33" t="s">
        <v>15</v>
      </c>
      <c r="C22" s="33" t="s">
        <v>16</v>
      </c>
      <c r="D22" s="33" t="s">
        <v>17</v>
      </c>
      <c r="E22" s="2"/>
      <c r="F22" s="17"/>
      <c r="G22" s="2"/>
      <c r="H22" s="33" t="s">
        <v>15</v>
      </c>
      <c r="I22" s="33" t="s">
        <v>16</v>
      </c>
      <c r="J22" s="33" t="s">
        <v>17</v>
      </c>
      <c r="K22" s="2"/>
    </row>
    <row r="23" spans="1:12" ht="15" thickBot="1" x14ac:dyDescent="0.4">
      <c r="A23" s="38" t="s">
        <v>7</v>
      </c>
      <c r="B23" s="8">
        <f>+B20/2.68333333333333/60</f>
        <v>347.82608695652215</v>
      </c>
      <c r="C23" s="8">
        <f>+B23/60</f>
        <v>5.7971014492753694</v>
      </c>
      <c r="D23" s="9">
        <f>+C23/60</f>
        <v>9.6618357487922829E-2</v>
      </c>
      <c r="E23" s="2"/>
      <c r="F23" s="17"/>
      <c r="G23" s="39" t="s">
        <v>7</v>
      </c>
      <c r="H23" s="8">
        <f>+H20/2.68333333333333/60</f>
        <v>347.82608695652215</v>
      </c>
      <c r="I23" s="8">
        <f>+H23/60</f>
        <v>5.7971014492753694</v>
      </c>
      <c r="J23" s="9">
        <f>+I23/60</f>
        <v>9.6618357487922829E-2</v>
      </c>
      <c r="K23" s="2"/>
    </row>
    <row r="24" spans="1:12" ht="15" thickBot="1" x14ac:dyDescent="0.4">
      <c r="A24" s="4"/>
      <c r="B24" s="4"/>
      <c r="C24" s="4"/>
      <c r="D24" s="4"/>
      <c r="E24" s="4"/>
      <c r="F24" s="17"/>
      <c r="G24" s="4"/>
      <c r="H24" s="4"/>
      <c r="I24" s="4"/>
      <c r="J24" s="4"/>
      <c r="K24" s="2"/>
    </row>
    <row r="25" spans="1:12" ht="15" thickBot="1" x14ac:dyDescent="0.4">
      <c r="A25" s="172" t="s">
        <v>19</v>
      </c>
      <c r="B25" s="173"/>
      <c r="C25" s="173"/>
      <c r="D25" s="174"/>
      <c r="E25" s="36">
        <f>+D23*C17</f>
        <v>11.594202898550739</v>
      </c>
      <c r="F25" s="17"/>
      <c r="G25" s="173" t="s">
        <v>19</v>
      </c>
      <c r="H25" s="173"/>
      <c r="I25" s="173"/>
      <c r="J25" s="174"/>
      <c r="K25" s="35">
        <f>+J23*I17</f>
        <v>86.956521739130551</v>
      </c>
    </row>
    <row r="26" spans="1:12" ht="15" thickBot="1" x14ac:dyDescent="0.4">
      <c r="A26" s="4"/>
      <c r="B26" s="4"/>
      <c r="C26" s="4"/>
      <c r="D26" s="4"/>
      <c r="E26" s="4"/>
      <c r="F26" s="18"/>
      <c r="G26" s="4"/>
      <c r="H26" s="4"/>
      <c r="I26" s="4"/>
      <c r="J26" s="4"/>
      <c r="K26" s="42"/>
    </row>
    <row r="27" spans="1:12" ht="15" thickBot="1" x14ac:dyDescent="0.4">
      <c r="A27" s="153" t="s">
        <v>13</v>
      </c>
      <c r="B27" s="154"/>
      <c r="C27" s="154"/>
      <c r="D27" s="155"/>
      <c r="E27" s="143">
        <f>+E12/12</f>
        <v>3.56</v>
      </c>
      <c r="F27" s="17"/>
      <c r="G27" s="157" t="s">
        <v>13</v>
      </c>
      <c r="H27" s="157"/>
      <c r="I27" s="157"/>
      <c r="J27" s="158"/>
      <c r="K27" s="28">
        <f>+J12/12</f>
        <v>4.0949999999999998</v>
      </c>
    </row>
    <row r="28" spans="1:12" ht="15" thickBot="1" x14ac:dyDescent="0.4">
      <c r="A28" s="159" t="s">
        <v>18</v>
      </c>
      <c r="B28" s="160"/>
      <c r="C28" s="160"/>
      <c r="D28" s="160"/>
      <c r="E28" s="26">
        <f>+E25/100</f>
        <v>0.11594202898550739</v>
      </c>
      <c r="F28" s="15"/>
      <c r="G28" s="161" t="s">
        <v>18</v>
      </c>
      <c r="H28" s="160"/>
      <c r="I28" s="160"/>
      <c r="J28" s="160"/>
      <c r="K28" s="27">
        <f>+K25/10</f>
        <v>8.6956521739130554</v>
      </c>
    </row>
    <row r="29" spans="1:12" ht="15" thickBot="1" x14ac:dyDescent="0.4">
      <c r="A29" s="2"/>
      <c r="B29" s="2"/>
      <c r="C29" s="2"/>
      <c r="D29" s="2"/>
      <c r="E29" s="2"/>
      <c r="F29" s="18"/>
      <c r="G29" s="2"/>
      <c r="H29" s="2"/>
      <c r="I29" s="2"/>
      <c r="J29" s="2"/>
      <c r="K29" s="55"/>
    </row>
    <row r="30" spans="1:12" ht="15" thickBot="1" x14ac:dyDescent="0.4">
      <c r="A30" s="162" t="s">
        <v>20</v>
      </c>
      <c r="B30" s="163"/>
      <c r="C30" s="163"/>
      <c r="D30" s="164"/>
      <c r="E30" s="144">
        <f>SUM(E27:E28)</f>
        <v>3.6759420289855074</v>
      </c>
      <c r="F30" s="54"/>
      <c r="G30" s="165" t="s">
        <v>20</v>
      </c>
      <c r="H30" s="163"/>
      <c r="I30" s="163"/>
      <c r="J30" s="166"/>
      <c r="K30" s="25">
        <f>SUM(K27:K28)</f>
        <v>12.790652173913056</v>
      </c>
    </row>
    <row r="31" spans="1:12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42"/>
      <c r="L31" s="129"/>
    </row>
    <row r="32" spans="1:12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128"/>
    </row>
    <row r="33" spans="1:1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1">
    <mergeCell ref="A30:D30"/>
    <mergeCell ref="G30:J30"/>
    <mergeCell ref="B8:C8"/>
    <mergeCell ref="B10:C10"/>
    <mergeCell ref="B12:C12"/>
    <mergeCell ref="B15:C15"/>
    <mergeCell ref="H15:I15"/>
    <mergeCell ref="A25:D25"/>
    <mergeCell ref="G25:J25"/>
    <mergeCell ref="A28:D28"/>
    <mergeCell ref="G28:J28"/>
    <mergeCell ref="A27:D27"/>
    <mergeCell ref="G27:J27"/>
    <mergeCell ref="B7:C7"/>
    <mergeCell ref="B9:C9"/>
    <mergeCell ref="A2:E2"/>
    <mergeCell ref="G2:J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Oppskriftstabell</vt:lpstr>
      <vt:lpstr>Tomatsaus</vt:lpstr>
      <vt:lpstr>Hvitvinsaus</vt:lpstr>
      <vt:lpstr>Bechamelsaus</vt:lpstr>
      <vt:lpstr>Brun fløtesaus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</dc:creator>
  <cp:lastModifiedBy>Ole</cp:lastModifiedBy>
  <dcterms:created xsi:type="dcterms:W3CDTF">2020-06-09T14:14:48Z</dcterms:created>
  <dcterms:modified xsi:type="dcterms:W3CDTF">2021-01-19T19:27:29Z</dcterms:modified>
</cp:coreProperties>
</file>